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15" yWindow="-75" windowWidth="14445" windowHeight="12750"/>
  </bookViews>
  <sheets>
    <sheet name="표지" sheetId="3" r:id="rId1"/>
    <sheet name="FS_4Q" sheetId="1" r:id="rId2"/>
    <sheet name="IS_4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FS_4Q!$B$1:$F$52</definedName>
    <definedName name="_xlnm.Print_Area" localSheetId="2">IS_4Q!$A$1:$G$22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C11" i="2" l="1"/>
  <c r="C17" i="2" s="1"/>
  <c r="C19" i="2" s="1"/>
  <c r="C21" i="2" s="1"/>
  <c r="C41" i="1"/>
  <c r="C48" i="1" s="1"/>
  <c r="C34" i="1"/>
  <c r="C29" i="1"/>
  <c r="C39" i="1" l="1"/>
  <c r="C49" i="1" s="1"/>
  <c r="F11" i="2"/>
  <c r="F17" i="2" s="1"/>
  <c r="F19" i="2" s="1"/>
  <c r="E11" i="2"/>
  <c r="E17" i="2" s="1"/>
  <c r="E19" i="2" s="1"/>
  <c r="D11" i="2"/>
  <c r="D17" i="2" s="1"/>
  <c r="D19" i="2" s="1"/>
  <c r="C18" i="1" l="1"/>
  <c r="E41" i="1"/>
  <c r="E48" i="1" s="1"/>
  <c r="D41" i="1"/>
  <c r="D48" i="1" s="1"/>
  <c r="E34" i="1"/>
  <c r="D34" i="1"/>
  <c r="E29" i="1"/>
  <c r="D29" i="1"/>
  <c r="E18" i="1"/>
  <c r="D18" i="1"/>
  <c r="E10" i="1"/>
  <c r="D10" i="1"/>
  <c r="E39" i="1" l="1"/>
  <c r="D39" i="1"/>
  <c r="D49" i="1" s="1"/>
  <c r="E27" i="1"/>
  <c r="D27" i="1"/>
  <c r="C10" i="1"/>
  <c r="C27" i="1" s="1"/>
  <c r="E49" i="1"/>
</calcChain>
</file>

<file path=xl/sharedStrings.xml><?xml version="1.0" encoding="utf-8"?>
<sst xmlns="http://schemas.openxmlformats.org/spreadsheetml/2006/main" count="73" uniqueCount="67">
  <si>
    <t>연결 재무상태표</t>
    <phoneticPr fontId="21" type="noConversion"/>
  </si>
  <si>
    <t>[단위:원]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</si>
  <si>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</si>
  <si>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</si>
  <si>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</si>
  <si>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</si>
  <si>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</si>
  <si>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</si>
  <si>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</si>
  <si>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</si>
  <si>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</si>
  <si>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</si>
  <si>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</si>
  <si>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</si>
  <si>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</si>
  <si>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</si>
  <si>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</si>
  <si>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</si>
  <si>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</si>
  <si>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</si>
  <si>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</si>
  <si>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</si>
  <si>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</si>
  <si>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</si>
  <si>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</si>
  <si>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</si>
  <si>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</si>
  <si>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</si>
  <si>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</si>
  <si>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</si>
  <si>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</si>
  <si>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</si>
  <si>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</si>
  <si>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</si>
  <si>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</si>
  <si>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</si>
  <si>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</si>
  <si>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</si>
  <si>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31" type="noConversion"/>
  </si>
  <si>
    <t>비지배지분</t>
    <phoneticPr fontId="31" type="noConversion"/>
  </si>
  <si>
    <t>연결 손익계산서</t>
    <phoneticPr fontId="21" type="noConversion"/>
  </si>
  <si>
    <t>2011년말</t>
    <phoneticPr fontId="21" type="noConversion"/>
  </si>
  <si>
    <t>3개월</t>
  </si>
  <si>
    <t>누적</t>
  </si>
  <si>
    <t>장기금융상품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</si>
  <si>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</si>
  <si>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</si>
  <si>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</si>
  <si>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</si>
  <si>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</si>
  <si>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</si>
  <si>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</si>
  <si>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2012년말</t>
    <phoneticPr fontId="21" type="noConversion"/>
  </si>
  <si>
    <t>I. 영업수익</t>
    <phoneticPr fontId="19" type="noConversion"/>
  </si>
  <si>
    <t xml:space="preserve"> 법인세비용</t>
    <phoneticPr fontId="31" type="noConversion"/>
  </si>
  <si>
    <t xml:space="preserve"> 영업비용</t>
    <phoneticPr fontId="31" type="noConversion"/>
  </si>
  <si>
    <t>II. 영업이익</t>
    <phoneticPr fontId="31" type="noConversion"/>
  </si>
  <si>
    <t>III. 법인세차감전순이익</t>
    <phoneticPr fontId="31" type="noConversion"/>
  </si>
  <si>
    <t>Ⅳ. 당기순이익</t>
    <phoneticPr fontId="19" type="noConversion"/>
  </si>
  <si>
    <t>기타수취채권</t>
    <phoneticPr fontId="21" type="noConversion"/>
  </si>
  <si>
    <t>매도가능금융자산</t>
    <phoneticPr fontId="21" type="noConversion"/>
  </si>
  <si>
    <t>기타지급채무</t>
    <phoneticPr fontId="21" type="noConversion"/>
  </si>
  <si>
    <t>투자부동산</t>
    <phoneticPr fontId="21" type="noConversion"/>
  </si>
  <si>
    <t>제17기 4분기</t>
    <phoneticPr fontId="21" type="noConversion"/>
  </si>
  <si>
    <t>제16기 4분기</t>
    <phoneticPr fontId="21" type="noConversion"/>
  </si>
  <si>
    <t>2013년4분기말</t>
    <phoneticPr fontId="21" type="noConversion"/>
  </si>
  <si>
    <t>주식회사 조이맥스와 종속회사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</si>
</sst>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9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30" fillId="0" borderId="0" xfId="2" applyFont="1">
      <alignment vertical="center"/>
    </xf>
    <xf numFmtId="0" fontId="18" fillId="0" borderId="0" xfId="2" applyFont="1" applyFill="1">
      <alignment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0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0" xfId="4" applyNumberFormat="1" applyFont="1" applyBorder="1" applyAlignment="1">
      <alignment horizontal="left" vertical="center" wrapText="1" indent="1"/>
    </xf>
    <xf numFmtId="41" fontId="245" fillId="0" borderId="14" xfId="4" applyNumberFormat="1" applyFont="1" applyBorder="1" applyAlignment="1">
      <alignment horizontal="left" vertical="center" wrapText="1"/>
    </xf>
    <xf numFmtId="304" fontId="245" fillId="0" borderId="14" xfId="43794" applyNumberFormat="1" applyFont="1" applyBorder="1" applyAlignment="1">
      <alignment vertical="center"/>
    </xf>
    <xf numFmtId="304" fontId="246" fillId="0" borderId="17" xfId="43794" applyNumberFormat="1" applyFont="1" applyBorder="1" applyAlignment="1">
      <alignment vertical="center"/>
    </xf>
    <xf numFmtId="304" fontId="246" fillId="0" borderId="18" xfId="43794" applyNumberFormat="1" applyFont="1" applyBorder="1" applyAlignment="1">
      <alignment vertical="center"/>
    </xf>
    <xf numFmtId="304" fontId="246" fillId="0" borderId="12" xfId="43794" applyNumberFormat="1" applyFont="1" applyFill="1" applyBorder="1" applyAlignment="1">
      <alignment vertical="center"/>
    </xf>
    <xf numFmtId="304" fontId="246" fillId="0" borderId="18" xfId="43794" applyNumberFormat="1" applyFont="1" applyFill="1" applyBorder="1" applyAlignment="1">
      <alignment vertical="center"/>
    </xf>
    <xf numFmtId="304" fontId="246" fillId="0" borderId="12" xfId="43794" applyNumberFormat="1" applyFont="1" applyBorder="1" applyAlignment="1">
      <alignment vertical="center"/>
    </xf>
    <xf numFmtId="304" fontId="245" fillId="35" borderId="14" xfId="43794" applyNumberFormat="1" applyFont="1" applyFill="1" applyBorder="1" applyAlignment="1">
      <alignment vertical="center"/>
    </xf>
    <xf numFmtId="304" fontId="246" fillId="0" borderId="14" xfId="2" applyNumberFormat="1" applyFont="1" applyBorder="1" applyAlignment="1">
      <alignment vertical="center"/>
    </xf>
    <xf numFmtId="304" fontId="245" fillId="0" borderId="14" xfId="2" applyNumberFormat="1" applyFont="1" applyBorder="1" applyAlignment="1">
      <alignment vertical="center"/>
    </xf>
    <xf numFmtId="304" fontId="246" fillId="0" borderId="17" xfId="2" applyNumberFormat="1" applyFont="1" applyBorder="1" applyAlignment="1">
      <alignment vertical="center"/>
    </xf>
    <xf numFmtId="304" fontId="246" fillId="0" borderId="18" xfId="2" applyNumberFormat="1" applyFont="1" applyBorder="1" applyAlignment="1">
      <alignment vertical="center"/>
    </xf>
    <xf numFmtId="304" fontId="246" fillId="0" borderId="18" xfId="2" applyNumberFormat="1" applyFont="1" applyFill="1" applyBorder="1" applyAlignment="1">
      <alignment vertical="center"/>
    </xf>
    <xf numFmtId="304" fontId="246" fillId="0" borderId="12" xfId="2" applyNumberFormat="1" applyFont="1" applyBorder="1" applyAlignment="1">
      <alignment vertical="center"/>
    </xf>
    <xf numFmtId="304" fontId="246" fillId="0" borderId="12" xfId="2" applyNumberFormat="1" applyFont="1" applyFill="1" applyBorder="1" applyAlignment="1">
      <alignment vertical="center"/>
    </xf>
    <xf numFmtId="304" fontId="245" fillId="35" borderId="14" xfId="2" applyNumberFormat="1" applyFont="1" applyFill="1" applyBorder="1" applyAlignment="1">
      <alignment vertical="center"/>
    </xf>
    <xf numFmtId="304" fontId="245" fillId="35" borderId="11" xfId="2" applyNumberFormat="1" applyFont="1" applyFill="1" applyBorder="1" applyAlignment="1">
      <alignment vertical="center"/>
    </xf>
    <xf numFmtId="177" fontId="27" fillId="34" borderId="73" xfId="2" applyNumberFormat="1" applyFont="1" applyFill="1" applyBorder="1" applyAlignment="1">
      <alignment horizontal="center" vertical="center"/>
    </xf>
    <xf numFmtId="177" fontId="27" fillId="34" borderId="74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5" fillId="82" borderId="65" xfId="1" applyNumberFormat="1" applyFont="1" applyFill="1" applyBorder="1" applyAlignment="1">
      <alignment vertical="center" readingOrder="1"/>
    </xf>
    <xf numFmtId="304" fontId="245" fillId="82" borderId="69" xfId="1" applyNumberFormat="1" applyFont="1" applyFill="1" applyBorder="1" applyAlignment="1">
      <alignment vertical="center" readingOrder="1"/>
    </xf>
    <xf numFmtId="304" fontId="246" fillId="0" borderId="66" xfId="1" applyNumberFormat="1" applyFont="1" applyBorder="1" applyAlignment="1">
      <alignment vertical="center" readingOrder="1"/>
    </xf>
    <xf numFmtId="304" fontId="246" fillId="0" borderId="70" xfId="1" applyNumberFormat="1" applyFont="1" applyBorder="1" applyAlignment="1">
      <alignment vertical="center" readingOrder="1"/>
    </xf>
    <xf numFmtId="304" fontId="245" fillId="82" borderId="67" xfId="1" applyNumberFormat="1" applyFont="1" applyFill="1" applyBorder="1" applyAlignment="1">
      <alignment vertical="center" readingOrder="1"/>
    </xf>
    <xf numFmtId="304" fontId="245" fillId="82" borderId="71" xfId="1" applyNumberFormat="1" applyFont="1" applyFill="1" applyBorder="1" applyAlignment="1">
      <alignment vertical="center" readingOrder="1"/>
    </xf>
    <xf numFmtId="304" fontId="245" fillId="82" borderId="68" xfId="1" applyNumberFormat="1" applyFont="1" applyFill="1" applyBorder="1" applyAlignment="1">
      <alignment vertical="center" readingOrder="1"/>
    </xf>
    <xf numFmtId="304" fontId="246" fillId="0" borderId="75" xfId="1" applyNumberFormat="1" applyFont="1" applyBorder="1" applyAlignment="1">
      <alignment vertical="center" readingOrder="1"/>
    </xf>
    <xf numFmtId="304" fontId="246" fillId="0" borderId="72" xfId="1" applyNumberFormat="1" applyFont="1" applyBorder="1" applyAlignment="1">
      <alignment vertical="center" readingOrder="1"/>
    </xf>
    <xf numFmtId="304" fontId="20" fillId="0" borderId="0" xfId="2" applyNumberFormat="1" applyFont="1">
      <alignment vertical="center"/>
    </xf>
    <xf numFmtId="41" fontId="246" fillId="0" borderId="18" xfId="4" applyNumberFormat="1" applyFont="1" applyFill="1" applyBorder="1" applyAlignment="1">
      <alignment horizontal="left" vertical="center" indent="1"/>
    </xf>
    <xf numFmtId="304" fontId="18" fillId="0" borderId="0" xfId="2" applyNumberFormat="1" applyFont="1">
      <alignment vertical="center"/>
    </xf>
    <xf numFmtId="304" fontId="245" fillId="82" borderId="65" xfId="1" applyNumberFormat="1" applyFont="1" applyFill="1" applyBorder="1" applyAlignment="1">
      <alignment horizontal="right" vertical="center" readingOrder="1"/>
    </xf>
    <xf numFmtId="304" fontId="246" fillId="0" borderId="66" xfId="1" applyNumberFormat="1" applyFont="1" applyBorder="1" applyAlignment="1">
      <alignment horizontal="right" vertical="center" readingOrder="1"/>
    </xf>
    <xf numFmtId="304" fontId="245" fillId="82" borderId="67" xfId="1" applyNumberFormat="1" applyFont="1" applyFill="1" applyBorder="1" applyAlignment="1">
      <alignment horizontal="right" vertical="center" readingOrder="1"/>
    </xf>
    <xf numFmtId="304" fontId="245" fillId="82" borderId="68" xfId="1" applyNumberFormat="1" applyFont="1" applyFill="1" applyBorder="1" applyAlignment="1">
      <alignment horizontal="right" vertical="center" readingOrder="1"/>
    </xf>
    <xf numFmtId="304" fontId="247" fillId="35" borderId="76" xfId="2" applyNumberFormat="1" applyFont="1" applyFill="1" applyBorder="1" applyAlignment="1">
      <alignment vertical="center"/>
    </xf>
    <xf numFmtId="304" fontId="248" fillId="0" borderId="77" xfId="2" applyNumberFormat="1" applyFont="1" applyFill="1" applyBorder="1" applyAlignment="1">
      <alignment vertical="center"/>
    </xf>
    <xf numFmtId="304" fontId="248" fillId="83" borderId="78" xfId="2" applyNumberFormat="1" applyFont="1" applyFill="1" applyBorder="1" applyAlignment="1">
      <alignment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64" xfId="2" applyFont="1" applyFill="1" applyBorder="1" applyAlignment="1">
      <alignment horizontal="center" vertical="center"/>
    </xf>
    <xf numFmtId="0" fontId="27" fillId="33" borderId="21" xfId="2" applyFont="1" applyFill="1" applyBorder="1" applyAlignment="1">
      <alignment horizontal="center" vertical="center"/>
    </xf>
    <xf numFmtId="176" fontId="27" fillId="34" borderId="64" xfId="2" applyNumberFormat="1" applyFont="1" applyFill="1" applyBorder="1" applyAlignment="1">
      <alignment horizontal="center" vertical="center"/>
    </xf>
    <xf numFmtId="176" fontId="27" fillId="34" borderId="2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2" xfId="2" applyNumberFormat="1" applyFont="1" applyFill="1" applyBorder="1" applyAlignment="1">
      <alignment horizontal="center" vertical="center" wrapText="1"/>
    </xf>
    <xf numFmtId="177" fontId="27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4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2013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zoomScaleNormal="100" workbookViewId="0">
      <selection activeCell="W10" sqref="W10"/>
    </sheetView>
  </sheetViews>
  <sheetFormatPr defaultRowHeight="16.5"/>
  <cols>
    <col min="1" max="21" width="9.33203125" style="25"/>
    <col min="22" max="22" width="9.5" style="25" customWidth="1"/>
    <col min="23" max="16384" width="9.33203125" style="25"/>
  </cols>
  <sheetData>
    <row r="31" spans="1:17" ht="16.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ht="16.5" customHeight="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23" ht="16.5" customHeight="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6" spans="1:23" ht="16.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</row>
    <row r="37" spans="1:23" ht="16.5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</row>
    <row r="38" spans="1:23" ht="2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I53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1" sqref="G1:J1048576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15.83203125" style="3" customWidth="1"/>
    <col min="7" max="10" width="21.5" style="1" customWidth="1"/>
    <col min="11" max="16384" width="26.1640625" style="1"/>
  </cols>
  <sheetData>
    <row r="1" spans="2:9" ht="7.5" customHeight="1">
      <c r="G1" s="4"/>
    </row>
    <row r="2" spans="2:9" s="9" customFormat="1" ht="7.5" customHeight="1">
      <c r="B2" s="5"/>
      <c r="C2" s="6"/>
      <c r="D2" s="6"/>
      <c r="E2" s="6"/>
      <c r="F2" s="7"/>
      <c r="G2" s="8"/>
    </row>
    <row r="3" spans="2:9" s="9" customFormat="1" ht="20.25">
      <c r="B3" s="83" t="s">
        <v>0</v>
      </c>
      <c r="C3" s="83"/>
      <c r="D3" s="83"/>
      <c r="E3" s="83"/>
      <c r="F3" s="10"/>
      <c r="G3" s="11"/>
    </row>
    <row r="4" spans="2:9" s="9" customFormat="1" ht="12.75" customHeight="1">
      <c r="B4" s="84"/>
      <c r="C4" s="84"/>
      <c r="D4" s="84"/>
      <c r="E4" s="84"/>
      <c r="F4" s="12"/>
    </row>
    <row r="5" spans="2:9" s="9" customFormat="1" ht="12.75" customHeight="1">
      <c r="B5" s="1"/>
      <c r="C5" s="2"/>
      <c r="D5" s="2"/>
      <c r="E5" s="2"/>
      <c r="F5" s="3"/>
      <c r="G5" s="4"/>
    </row>
    <row r="6" spans="2:9" s="9" customFormat="1" ht="12.75" customHeight="1">
      <c r="B6" s="5" t="s">
        <v>66</v>
      </c>
      <c r="C6" s="2"/>
      <c r="D6" s="2"/>
      <c r="E6" s="13" t="s">
        <v>1</v>
      </c>
      <c r="F6" s="3"/>
      <c r="G6" s="1"/>
    </row>
    <row r="7" spans="2:9" ht="12.75" customHeight="1">
      <c r="B7" s="85" t="s">
        <v>0</v>
      </c>
      <c r="C7" s="87" t="s">
        <v>65</v>
      </c>
      <c r="D7" s="87" t="s">
        <v>52</v>
      </c>
      <c r="E7" s="87" t="s">
        <v>41</v>
      </c>
    </row>
    <row r="8" spans="2:9" ht="12.75" customHeight="1">
      <c r="B8" s="86"/>
      <c r="C8" s="88"/>
      <c r="D8" s="88"/>
      <c r="E8" s="88"/>
    </row>
    <row r="9" spans="2:9" ht="12.75" customHeight="1">
      <c r="B9" s="37" t="s">
        <v>2</v>
      </c>
      <c r="C9" s="14"/>
      <c r="D9" s="14"/>
      <c r="E9" s="14"/>
    </row>
    <row r="10" spans="2:9" ht="12.75" customHeight="1">
      <c r="B10" s="28" t="s">
        <v>11</v>
      </c>
      <c r="C10" s="44">
        <f>SUM(C11:C17)</f>
        <v>73499369939</v>
      </c>
      <c r="D10" s="44">
        <f t="shared" ref="D10:E10" si="0">SUM(D11:D17)</f>
        <v>50426061040</v>
      </c>
      <c r="E10" s="44">
        <f t="shared" si="0"/>
        <v>65142031369</v>
      </c>
      <c r="F10" s="72"/>
      <c r="G10" s="72"/>
      <c r="H10" s="72"/>
      <c r="I10" s="72"/>
    </row>
    <row r="11" spans="2:9" ht="12.75" customHeight="1">
      <c r="B11" s="29" t="s">
        <v>12</v>
      </c>
      <c r="C11" s="45">
        <v>20239458850</v>
      </c>
      <c r="D11" s="45">
        <v>14746055648</v>
      </c>
      <c r="E11" s="45">
        <v>21557175521</v>
      </c>
      <c r="F11" s="72"/>
      <c r="G11" s="72"/>
      <c r="H11" s="72"/>
      <c r="I11" s="72"/>
    </row>
    <row r="12" spans="2:9" s="15" customFormat="1" ht="12.75" customHeight="1">
      <c r="B12" s="30" t="s">
        <v>13</v>
      </c>
      <c r="C12" s="46">
        <v>34082395719</v>
      </c>
      <c r="D12" s="46">
        <v>27667892863</v>
      </c>
      <c r="E12" s="46">
        <v>39948536286</v>
      </c>
      <c r="F12" s="72"/>
      <c r="G12" s="72"/>
      <c r="H12" s="72"/>
      <c r="I12" s="72"/>
    </row>
    <row r="13" spans="2:9" ht="12.75" customHeight="1">
      <c r="B13" s="30" t="s">
        <v>14</v>
      </c>
      <c r="C13" s="46">
        <v>8948623080</v>
      </c>
      <c r="D13" s="46">
        <v>3239242749</v>
      </c>
      <c r="E13" s="46">
        <v>2220040357</v>
      </c>
      <c r="F13" s="72"/>
      <c r="G13" s="72"/>
      <c r="H13" s="72"/>
      <c r="I13" s="72"/>
    </row>
    <row r="14" spans="2:9" ht="12.75" customHeight="1">
      <c r="B14" s="30" t="s">
        <v>59</v>
      </c>
      <c r="C14" s="46">
        <v>1770697637</v>
      </c>
      <c r="D14" s="46">
        <v>534097665</v>
      </c>
      <c r="E14" s="46">
        <v>488055780</v>
      </c>
      <c r="F14" s="72"/>
      <c r="G14" s="72"/>
      <c r="H14" s="72"/>
      <c r="I14" s="72"/>
    </row>
    <row r="15" spans="2:9" ht="12.75" customHeight="1">
      <c r="B15" s="30" t="s">
        <v>60</v>
      </c>
      <c r="C15" s="46">
        <v>3100931687</v>
      </c>
      <c r="D15" s="46">
        <v>3098073417</v>
      </c>
      <c r="E15" s="46">
        <v>142819648</v>
      </c>
      <c r="F15" s="72"/>
      <c r="G15" s="72"/>
      <c r="H15" s="72"/>
      <c r="I15" s="72"/>
    </row>
    <row r="16" spans="2:9" ht="12.75" customHeight="1">
      <c r="B16" s="30" t="s">
        <v>17</v>
      </c>
      <c r="C16" s="46">
        <v>1512044574</v>
      </c>
      <c r="D16" s="46">
        <v>1140698698</v>
      </c>
      <c r="E16" s="46">
        <v>785403777</v>
      </c>
      <c r="F16" s="72"/>
      <c r="G16" s="72"/>
      <c r="H16" s="72"/>
      <c r="I16" s="72"/>
    </row>
    <row r="17" spans="1:9" ht="12.75" customHeight="1">
      <c r="B17" s="31" t="s">
        <v>51</v>
      </c>
      <c r="C17" s="47">
        <v>3845218392</v>
      </c>
      <c r="D17" s="47">
        <v>0</v>
      </c>
      <c r="E17" s="47">
        <v>0</v>
      </c>
      <c r="F17" s="72"/>
      <c r="G17" s="72"/>
      <c r="H17" s="72"/>
      <c r="I17" s="72"/>
    </row>
    <row r="18" spans="1:9" ht="12.75" customHeight="1">
      <c r="B18" s="28" t="s">
        <v>18</v>
      </c>
      <c r="C18" s="44">
        <f>SUM(C19:C26)</f>
        <v>46098408281</v>
      </c>
      <c r="D18" s="44">
        <f>SUM(D19:D26)</f>
        <v>57657864084</v>
      </c>
      <c r="E18" s="44">
        <f>SUM(E19:E26)</f>
        <v>42296419732</v>
      </c>
      <c r="F18" s="72"/>
      <c r="G18" s="72"/>
      <c r="H18" s="72"/>
      <c r="I18" s="72"/>
    </row>
    <row r="19" spans="1:9" ht="12.75" customHeight="1">
      <c r="B19" s="33" t="s">
        <v>44</v>
      </c>
      <c r="C19" s="46">
        <v>1497670051</v>
      </c>
      <c r="D19" s="46">
        <v>258359346</v>
      </c>
      <c r="E19" s="46">
        <v>0</v>
      </c>
      <c r="F19" s="72"/>
      <c r="G19" s="72"/>
      <c r="H19" s="72"/>
      <c r="I19" s="72"/>
    </row>
    <row r="20" spans="1:9" ht="12.75" customHeight="1">
      <c r="A20" s="15"/>
      <c r="B20" s="33" t="s">
        <v>15</v>
      </c>
      <c r="C20" s="48">
        <v>2593970452</v>
      </c>
      <c r="D20" s="48">
        <v>5755502839</v>
      </c>
      <c r="E20" s="48">
        <v>4947851702</v>
      </c>
      <c r="F20" s="72"/>
      <c r="G20" s="72"/>
      <c r="H20" s="72"/>
      <c r="I20" s="72"/>
    </row>
    <row r="21" spans="1:9" s="15" customFormat="1" ht="12.75" customHeight="1">
      <c r="A21" s="16"/>
      <c r="B21" s="33" t="s">
        <v>16</v>
      </c>
      <c r="C21" s="46">
        <v>4788758700</v>
      </c>
      <c r="D21" s="46">
        <v>3363952330</v>
      </c>
      <c r="E21" s="46">
        <v>3305003600</v>
      </c>
      <c r="F21" s="72"/>
      <c r="G21" s="72"/>
      <c r="H21" s="72"/>
      <c r="I21" s="72"/>
    </row>
    <row r="22" spans="1:9" ht="12.75" customHeight="1">
      <c r="A22" s="16"/>
      <c r="B22" s="73" t="s">
        <v>62</v>
      </c>
      <c r="C22" s="46">
        <v>0</v>
      </c>
      <c r="D22" s="46">
        <v>8645031679</v>
      </c>
      <c r="E22" s="46">
        <v>0</v>
      </c>
      <c r="F22" s="72"/>
      <c r="G22" s="72"/>
      <c r="H22" s="72"/>
      <c r="I22" s="72"/>
    </row>
    <row r="23" spans="1:9" s="16" customFormat="1" ht="12.75" customHeight="1">
      <c r="A23" s="1"/>
      <c r="B23" s="33" t="s">
        <v>19</v>
      </c>
      <c r="C23" s="46">
        <v>4776619324</v>
      </c>
      <c r="D23" s="46">
        <v>5095268663</v>
      </c>
      <c r="E23" s="46">
        <v>13285099579</v>
      </c>
      <c r="F23" s="72"/>
      <c r="G23" s="72"/>
      <c r="H23" s="72"/>
      <c r="I23" s="72"/>
    </row>
    <row r="24" spans="1:9" s="16" customFormat="1" ht="12.75" customHeight="1">
      <c r="A24" s="1"/>
      <c r="B24" s="33" t="s">
        <v>20</v>
      </c>
      <c r="C24" s="46">
        <v>32441389754</v>
      </c>
      <c r="D24" s="46">
        <v>34539749227</v>
      </c>
      <c r="E24" s="46">
        <v>20373769090</v>
      </c>
      <c r="F24" s="72"/>
      <c r="G24" s="72"/>
      <c r="H24" s="72"/>
      <c r="I24" s="72"/>
    </row>
    <row r="25" spans="1:9" ht="12.75" customHeight="1">
      <c r="B25" s="33" t="s">
        <v>21</v>
      </c>
      <c r="C25" s="46">
        <v>0</v>
      </c>
      <c r="D25" s="46">
        <v>0</v>
      </c>
      <c r="E25" s="46">
        <v>282999618</v>
      </c>
      <c r="F25" s="72"/>
      <c r="G25" s="72"/>
      <c r="H25" s="72"/>
      <c r="I25" s="72"/>
    </row>
    <row r="26" spans="1:9" ht="12.75" customHeight="1">
      <c r="B26" s="31" t="s">
        <v>22</v>
      </c>
      <c r="C26" s="49">
        <v>0</v>
      </c>
      <c r="D26" s="49">
        <v>0</v>
      </c>
      <c r="E26" s="49">
        <v>101696143</v>
      </c>
      <c r="F26" s="72"/>
      <c r="G26" s="72"/>
      <c r="H26" s="72"/>
      <c r="I26" s="72"/>
    </row>
    <row r="27" spans="1:9" ht="12.75" customHeight="1">
      <c r="B27" s="34" t="s">
        <v>3</v>
      </c>
      <c r="C27" s="50">
        <f t="shared" ref="C27" si="1">C10+C18</f>
        <v>119597778220</v>
      </c>
      <c r="D27" s="50">
        <f>D10+D18</f>
        <v>108083925124</v>
      </c>
      <c r="E27" s="50">
        <f>E10+E18</f>
        <v>107438451101</v>
      </c>
      <c r="F27" s="72"/>
      <c r="G27" s="72"/>
      <c r="H27" s="72"/>
      <c r="I27" s="72"/>
    </row>
    <row r="28" spans="1:9" ht="12.75" customHeight="1">
      <c r="B28" s="28" t="s">
        <v>4</v>
      </c>
      <c r="C28" s="51"/>
      <c r="D28" s="51"/>
      <c r="E28" s="51"/>
      <c r="F28" s="72"/>
      <c r="G28" s="72"/>
      <c r="H28" s="72"/>
      <c r="I28" s="72"/>
    </row>
    <row r="29" spans="1:9" ht="12.75" customHeight="1">
      <c r="A29" s="15"/>
      <c r="B29" s="28" t="s">
        <v>23</v>
      </c>
      <c r="C29" s="52">
        <f>SUM(C30:C33)</f>
        <v>8823767753</v>
      </c>
      <c r="D29" s="52">
        <f t="shared" ref="D29:E29" si="2">SUM(D30:D33)</f>
        <v>5404903448</v>
      </c>
      <c r="E29" s="52">
        <f t="shared" si="2"/>
        <v>7477529984</v>
      </c>
      <c r="F29" s="72"/>
      <c r="G29" s="72"/>
      <c r="H29" s="72"/>
      <c r="I29" s="72"/>
    </row>
    <row r="30" spans="1:9" ht="12.75" customHeight="1">
      <c r="B30" s="32" t="s">
        <v>24</v>
      </c>
      <c r="C30" s="53">
        <v>0</v>
      </c>
      <c r="D30" s="53">
        <v>0</v>
      </c>
      <c r="E30" s="53">
        <v>300000000</v>
      </c>
      <c r="F30" s="72"/>
      <c r="G30" s="72"/>
      <c r="H30" s="72"/>
      <c r="I30" s="72"/>
    </row>
    <row r="31" spans="1:9" s="15" customFormat="1" ht="12.75" customHeight="1">
      <c r="B31" s="33" t="s">
        <v>61</v>
      </c>
      <c r="C31" s="54">
        <v>1992612160</v>
      </c>
      <c r="D31" s="54">
        <v>1791864342</v>
      </c>
      <c r="E31" s="54">
        <v>2410554834</v>
      </c>
      <c r="F31" s="72"/>
      <c r="G31" s="72"/>
      <c r="H31" s="72"/>
      <c r="I31" s="72"/>
    </row>
    <row r="32" spans="1:9" ht="12.75" customHeight="1">
      <c r="B32" s="33" t="s">
        <v>26</v>
      </c>
      <c r="C32" s="55">
        <v>1975652999</v>
      </c>
      <c r="D32" s="55">
        <v>238254204</v>
      </c>
      <c r="E32" s="55">
        <v>423213003</v>
      </c>
      <c r="F32" s="72"/>
      <c r="G32" s="72"/>
      <c r="H32" s="72"/>
      <c r="I32" s="72"/>
    </row>
    <row r="33" spans="1:9" s="15" customFormat="1" ht="12.75" customHeight="1">
      <c r="A33" s="1"/>
      <c r="B33" s="35" t="s">
        <v>27</v>
      </c>
      <c r="C33" s="56">
        <v>4855502594</v>
      </c>
      <c r="D33" s="56">
        <v>3374784902</v>
      </c>
      <c r="E33" s="56">
        <v>4343762147</v>
      </c>
      <c r="F33" s="72"/>
      <c r="G33" s="72"/>
      <c r="H33" s="72"/>
      <c r="I33" s="72"/>
    </row>
    <row r="34" spans="1:9" ht="12.75" customHeight="1">
      <c r="B34" s="28" t="s">
        <v>28</v>
      </c>
      <c r="C34" s="52">
        <f t="shared" ref="C34" si="3">SUM(C35:C38)</f>
        <v>1656335422</v>
      </c>
      <c r="D34" s="52">
        <f>SUM(D35:D38)</f>
        <v>2757771038</v>
      </c>
      <c r="E34" s="52">
        <f>SUM(E35:E38)</f>
        <v>1029057301</v>
      </c>
      <c r="F34" s="72"/>
      <c r="G34" s="72"/>
      <c r="H34" s="72"/>
      <c r="I34" s="72"/>
    </row>
    <row r="35" spans="1:9" ht="12.75" customHeight="1">
      <c r="A35" s="15"/>
      <c r="B35" s="29" t="s">
        <v>25</v>
      </c>
      <c r="C35" s="53">
        <v>0</v>
      </c>
      <c r="D35" s="53">
        <v>962012155</v>
      </c>
      <c r="E35" s="53">
        <v>906571324</v>
      </c>
      <c r="F35" s="72"/>
      <c r="G35" s="72"/>
      <c r="H35" s="72"/>
      <c r="I35" s="72"/>
    </row>
    <row r="36" spans="1:9" ht="12.75" customHeight="1">
      <c r="B36" s="30" t="s">
        <v>29</v>
      </c>
      <c r="C36" s="54">
        <v>783830144</v>
      </c>
      <c r="D36" s="54">
        <v>519031364</v>
      </c>
      <c r="E36" s="54">
        <v>38503772</v>
      </c>
      <c r="F36" s="72"/>
      <c r="G36" s="72"/>
      <c r="H36" s="72"/>
      <c r="I36" s="72"/>
    </row>
    <row r="37" spans="1:9" ht="12.75" customHeight="1">
      <c r="B37" s="33" t="s">
        <v>30</v>
      </c>
      <c r="C37" s="55">
        <v>152913600</v>
      </c>
      <c r="D37" s="55">
        <v>88752394</v>
      </c>
      <c r="E37" s="55">
        <v>83982205</v>
      </c>
      <c r="F37" s="72"/>
      <c r="G37" s="72"/>
      <c r="H37" s="72"/>
      <c r="I37" s="72"/>
    </row>
    <row r="38" spans="1:9" s="15" customFormat="1" ht="12.75" customHeight="1">
      <c r="A38" s="1"/>
      <c r="B38" s="35" t="s">
        <v>45</v>
      </c>
      <c r="C38" s="57">
        <v>719591678</v>
      </c>
      <c r="D38" s="57">
        <v>1187975125</v>
      </c>
      <c r="E38" s="57">
        <v>0</v>
      </c>
      <c r="F38" s="72"/>
      <c r="G38" s="72"/>
      <c r="H38" s="72"/>
      <c r="I38" s="72"/>
    </row>
    <row r="39" spans="1:9" ht="12.75" customHeight="1">
      <c r="B39" s="34" t="s">
        <v>5</v>
      </c>
      <c r="C39" s="58">
        <f>C29+C34</f>
        <v>10480103175</v>
      </c>
      <c r="D39" s="58">
        <f t="shared" ref="D39:E39" si="4">D29+D34</f>
        <v>8162674486</v>
      </c>
      <c r="E39" s="58">
        <f t="shared" si="4"/>
        <v>8506587285</v>
      </c>
      <c r="F39" s="72"/>
      <c r="G39" s="72"/>
      <c r="H39" s="72"/>
      <c r="I39" s="72"/>
    </row>
    <row r="40" spans="1:9" ht="12.75" customHeight="1">
      <c r="A40" s="15"/>
      <c r="B40" s="28" t="s">
        <v>6</v>
      </c>
      <c r="C40" s="51"/>
      <c r="D40" s="51"/>
      <c r="E40" s="51"/>
      <c r="F40" s="72"/>
      <c r="G40" s="72"/>
      <c r="H40" s="72"/>
      <c r="I40" s="72"/>
    </row>
    <row r="41" spans="1:9" ht="12.75" customHeight="1">
      <c r="B41" s="43" t="s">
        <v>31</v>
      </c>
      <c r="C41" s="52">
        <f>SUM(C42:C46)</f>
        <v>96878364076</v>
      </c>
      <c r="D41" s="52">
        <f t="shared" ref="D41:E41" si="5">SUM(D42:D46)</f>
        <v>95358669836</v>
      </c>
      <c r="E41" s="52">
        <f t="shared" si="5"/>
        <v>98815801642</v>
      </c>
      <c r="F41" s="72"/>
      <c r="G41" s="72"/>
      <c r="H41" s="72"/>
      <c r="I41" s="72"/>
    </row>
    <row r="42" spans="1:9" ht="12.75" customHeight="1">
      <c r="B42" s="29" t="s">
        <v>32</v>
      </c>
      <c r="C42" s="53">
        <v>3520000000</v>
      </c>
      <c r="D42" s="53">
        <v>3520000000</v>
      </c>
      <c r="E42" s="53">
        <v>3520000000</v>
      </c>
      <c r="F42" s="72"/>
      <c r="G42" s="72"/>
      <c r="H42" s="72"/>
      <c r="I42" s="72"/>
    </row>
    <row r="43" spans="1:9" s="15" customFormat="1" ht="12.75" customHeight="1">
      <c r="A43" s="1"/>
      <c r="B43" s="30" t="s">
        <v>33</v>
      </c>
      <c r="C43" s="54">
        <v>46374975974</v>
      </c>
      <c r="D43" s="54">
        <v>46374975974</v>
      </c>
      <c r="E43" s="54">
        <v>46374975974</v>
      </c>
      <c r="F43" s="72"/>
      <c r="G43" s="72"/>
      <c r="H43" s="72"/>
      <c r="I43" s="72"/>
    </row>
    <row r="44" spans="1:9" ht="12.75" customHeight="1">
      <c r="B44" s="30" t="s">
        <v>34</v>
      </c>
      <c r="C44" s="54">
        <v>-11283922957</v>
      </c>
      <c r="D44" s="54">
        <v>-5863540151</v>
      </c>
      <c r="E44" s="54">
        <v>-6627106114</v>
      </c>
      <c r="F44" s="72"/>
      <c r="G44" s="72"/>
      <c r="H44" s="72"/>
      <c r="I44" s="72"/>
    </row>
    <row r="45" spans="1:9" ht="12.75" customHeight="1">
      <c r="B45" s="30" t="s">
        <v>35</v>
      </c>
      <c r="C45" s="54">
        <v>-77273868</v>
      </c>
      <c r="D45" s="54">
        <v>-79503319</v>
      </c>
      <c r="E45" s="54">
        <v>-38887373</v>
      </c>
      <c r="F45" s="72"/>
      <c r="G45" s="72"/>
      <c r="H45" s="72"/>
      <c r="I45" s="72"/>
    </row>
    <row r="46" spans="1:9" ht="12.75" customHeight="1">
      <c r="B46" s="31" t="s">
        <v>36</v>
      </c>
      <c r="C46" s="56">
        <v>58344584927</v>
      </c>
      <c r="D46" s="56">
        <v>51406737332</v>
      </c>
      <c r="E46" s="56">
        <v>55586819155</v>
      </c>
      <c r="F46" s="72"/>
      <c r="G46" s="72"/>
      <c r="H46" s="72"/>
      <c r="I46" s="72"/>
    </row>
    <row r="47" spans="1:9" ht="12.75" customHeight="1">
      <c r="B47" s="43" t="s">
        <v>37</v>
      </c>
      <c r="C47" s="52">
        <v>12239310969</v>
      </c>
      <c r="D47" s="52">
        <v>4562580802</v>
      </c>
      <c r="E47" s="52">
        <v>116062174</v>
      </c>
      <c r="F47" s="72"/>
      <c r="G47" s="72"/>
      <c r="H47" s="72"/>
      <c r="I47" s="72"/>
    </row>
    <row r="48" spans="1:9" ht="15" customHeight="1">
      <c r="A48" s="15"/>
      <c r="B48" s="34" t="s">
        <v>7</v>
      </c>
      <c r="C48" s="58">
        <f>C41+C47</f>
        <v>109117675045</v>
      </c>
      <c r="D48" s="58">
        <f t="shared" ref="D48:E48" si="6">D41+D47</f>
        <v>99921250638</v>
      </c>
      <c r="E48" s="58">
        <f t="shared" si="6"/>
        <v>98931863816</v>
      </c>
      <c r="F48" s="72"/>
      <c r="G48" s="72"/>
      <c r="H48" s="72"/>
      <c r="I48" s="72"/>
    </row>
    <row r="49" spans="1:9" ht="12.75" customHeight="1">
      <c r="B49" s="36" t="s">
        <v>8</v>
      </c>
      <c r="C49" s="59">
        <f>C48+C39</f>
        <v>119597778220</v>
      </c>
      <c r="D49" s="59">
        <f t="shared" ref="D49:E49" si="7">D48+D39</f>
        <v>108083925124</v>
      </c>
      <c r="E49" s="59">
        <f t="shared" si="7"/>
        <v>107438451101</v>
      </c>
      <c r="F49" s="72"/>
      <c r="G49" s="72"/>
      <c r="H49" s="72"/>
      <c r="I49" s="72"/>
    </row>
    <row r="50" spans="1:9" s="15" customFormat="1" ht="12.75" customHeight="1">
      <c r="A50" s="1"/>
      <c r="B50" s="1" t="s">
        <v>10</v>
      </c>
      <c r="C50" s="2"/>
      <c r="D50" s="2"/>
      <c r="E50" s="2"/>
      <c r="F50" s="3"/>
      <c r="G50" s="1"/>
    </row>
    <row r="51" spans="1:9" ht="15" customHeight="1">
      <c r="A51" s="15"/>
      <c r="C51" s="74"/>
      <c r="D51" s="74"/>
      <c r="E51" s="74"/>
    </row>
    <row r="52" spans="1:9" s="15" customFormat="1" ht="12.75" customHeight="1">
      <c r="A52" s="1"/>
      <c r="B52" s="1"/>
      <c r="C52" s="2"/>
      <c r="D52" s="2"/>
      <c r="E52" s="2"/>
      <c r="F52" s="2"/>
      <c r="G52" s="2"/>
      <c r="H52" s="2"/>
      <c r="I52" s="2"/>
    </row>
    <row r="53" spans="1:9" ht="12.75" customHeight="1">
      <c r="F53" s="2"/>
    </row>
  </sheetData>
  <mergeCells count="6">
    <mergeCell ref="B3:E3"/>
    <mergeCell ref="B4:E4"/>
    <mergeCell ref="B7:B8"/>
    <mergeCell ref="D7:D8"/>
    <mergeCell ref="E7:E8"/>
    <mergeCell ref="C7:C8"/>
  </mergeCells>
  <phoneticPr fontId="21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I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I10" sqref="I10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20" customWidth="1"/>
    <col min="7" max="7" width="16.6640625" style="4" customWidth="1"/>
    <col min="8" max="16384" width="17.83203125" style="1"/>
  </cols>
  <sheetData>
    <row r="1" spans="2:7" s="9" customFormat="1" ht="7.5" customHeight="1">
      <c r="B1" s="5"/>
      <c r="C1" s="8"/>
      <c r="D1" s="8"/>
      <c r="E1" s="8"/>
      <c r="F1" s="8"/>
      <c r="G1" s="8"/>
    </row>
    <row r="2" spans="2:7" s="9" customFormat="1" ht="7.5" customHeight="1">
      <c r="B2" s="5"/>
      <c r="C2" s="8"/>
      <c r="D2" s="8"/>
      <c r="E2" s="8"/>
      <c r="F2" s="8"/>
      <c r="G2" s="8"/>
    </row>
    <row r="3" spans="2:7" s="18" customFormat="1" ht="20.25">
      <c r="B3" s="83" t="s">
        <v>9</v>
      </c>
      <c r="C3" s="83"/>
      <c r="D3" s="83"/>
      <c r="E3" s="83"/>
      <c r="F3" s="83"/>
      <c r="G3" s="17"/>
    </row>
    <row r="4" spans="2:7" s="9" customFormat="1" ht="20.25" customHeight="1">
      <c r="B4" s="19"/>
      <c r="C4" s="62"/>
      <c r="D4" s="62"/>
      <c r="E4" s="62"/>
      <c r="F4" s="62"/>
      <c r="G4" s="8"/>
    </row>
    <row r="5" spans="2:7" ht="20.25" customHeight="1"/>
    <row r="6" spans="2:7" ht="20.25" customHeight="1">
      <c r="B6" s="5" t="s">
        <v>66</v>
      </c>
      <c r="F6" s="21" t="s">
        <v>1</v>
      </c>
    </row>
    <row r="7" spans="2:7" ht="20.25" customHeight="1">
      <c r="B7" s="89" t="s">
        <v>40</v>
      </c>
      <c r="C7" s="90" t="s">
        <v>63</v>
      </c>
      <c r="D7" s="91"/>
      <c r="E7" s="90" t="s">
        <v>64</v>
      </c>
      <c r="F7" s="91"/>
    </row>
    <row r="8" spans="2:7" ht="20.25" customHeight="1">
      <c r="B8" s="89"/>
      <c r="C8" s="60" t="s">
        <v>42</v>
      </c>
      <c r="D8" s="61" t="s">
        <v>43</v>
      </c>
      <c r="E8" s="60" t="s">
        <v>42</v>
      </c>
      <c r="F8" s="61" t="s">
        <v>43</v>
      </c>
    </row>
    <row r="9" spans="2:7" ht="20.25" customHeight="1">
      <c r="B9" s="38" t="s">
        <v>53</v>
      </c>
      <c r="C9" s="75">
        <v>10495303626</v>
      </c>
      <c r="D9" s="64">
        <v>51447121125</v>
      </c>
      <c r="E9" s="63">
        <v>7599015965</v>
      </c>
      <c r="F9" s="64">
        <v>27620276463</v>
      </c>
    </row>
    <row r="10" spans="2:7" s="15" customFormat="1" ht="20.25" customHeight="1">
      <c r="B10" s="40" t="s">
        <v>55</v>
      </c>
      <c r="C10" s="76">
        <v>8623048393</v>
      </c>
      <c r="D10" s="66">
        <v>33343384180</v>
      </c>
      <c r="E10" s="65">
        <v>8315175121</v>
      </c>
      <c r="F10" s="66">
        <v>29242109493</v>
      </c>
      <c r="G10" s="22"/>
    </row>
    <row r="11" spans="2:7" ht="20.25" customHeight="1">
      <c r="B11" s="41" t="s">
        <v>56</v>
      </c>
      <c r="C11" s="77">
        <f t="shared" ref="C11" si="0">C9-C10</f>
        <v>1872255233</v>
      </c>
      <c r="D11" s="68">
        <f t="shared" ref="D11:F11" si="1">D9-D10</f>
        <v>18103736945</v>
      </c>
      <c r="E11" s="67">
        <f t="shared" si="1"/>
        <v>-716159156</v>
      </c>
      <c r="F11" s="68">
        <f t="shared" si="1"/>
        <v>-1621833030</v>
      </c>
    </row>
    <row r="12" spans="2:7" ht="20.25" customHeight="1">
      <c r="B12" s="40" t="s">
        <v>46</v>
      </c>
      <c r="C12" s="76">
        <v>349177398</v>
      </c>
      <c r="D12" s="66">
        <v>443060209</v>
      </c>
      <c r="E12" s="65">
        <v>6997650</v>
      </c>
      <c r="F12" s="66">
        <v>145896744</v>
      </c>
    </row>
    <row r="13" spans="2:7" ht="20.25" customHeight="1">
      <c r="B13" s="40" t="s">
        <v>47</v>
      </c>
      <c r="C13" s="76">
        <v>101652626</v>
      </c>
      <c r="D13" s="66">
        <v>460279903</v>
      </c>
      <c r="E13" s="65">
        <v>1044026912</v>
      </c>
      <c r="F13" s="66">
        <v>1212565010</v>
      </c>
      <c r="G13" s="23"/>
    </row>
    <row r="14" spans="2:7" ht="20.25" customHeight="1">
      <c r="B14" s="40" t="s">
        <v>48</v>
      </c>
      <c r="C14" s="76">
        <v>2000400505</v>
      </c>
      <c r="D14" s="66">
        <v>3452826534</v>
      </c>
      <c r="E14" s="65">
        <v>411512044</v>
      </c>
      <c r="F14" s="66">
        <v>2334631720</v>
      </c>
    </row>
    <row r="15" spans="2:7" ht="20.25" customHeight="1">
      <c r="B15" s="40" t="s">
        <v>49</v>
      </c>
      <c r="C15" s="76">
        <v>362355051</v>
      </c>
      <c r="D15" s="66">
        <v>692183713</v>
      </c>
      <c r="E15" s="65">
        <v>545883466</v>
      </c>
      <c r="F15" s="66">
        <v>3082243969</v>
      </c>
      <c r="G15" s="23"/>
    </row>
    <row r="16" spans="2:7" ht="20.25" customHeight="1">
      <c r="B16" s="40" t="s">
        <v>50</v>
      </c>
      <c r="C16" s="76">
        <v>0</v>
      </c>
      <c r="D16" s="66">
        <v>0</v>
      </c>
      <c r="E16" s="65">
        <v>0</v>
      </c>
      <c r="F16" s="66">
        <v>-215247195</v>
      </c>
      <c r="G16" s="23"/>
    </row>
    <row r="17" spans="2:9" s="15" customFormat="1" ht="20.25" customHeight="1">
      <c r="B17" s="41" t="s">
        <v>57</v>
      </c>
      <c r="C17" s="78">
        <f t="shared" ref="C17" si="2">C11+C12-C13+C14-C15+C16</f>
        <v>3757825459</v>
      </c>
      <c r="D17" s="68">
        <f t="shared" ref="D17" si="3">D11+D12-D13+D14-D15+D16</f>
        <v>20847160072</v>
      </c>
      <c r="E17" s="69">
        <f>E11+E12-E13+E14-E15+E16</f>
        <v>-1887559840</v>
      </c>
      <c r="F17" s="68">
        <f>F11+F12-F13+F14-F15+F16</f>
        <v>-3651360740</v>
      </c>
      <c r="G17" s="22"/>
    </row>
    <row r="18" spans="2:9" ht="20.25" customHeight="1">
      <c r="B18" s="40" t="s">
        <v>54</v>
      </c>
      <c r="C18" s="76">
        <v>690095365</v>
      </c>
      <c r="D18" s="66">
        <v>6206946685</v>
      </c>
      <c r="E18" s="65">
        <v>967096090</v>
      </c>
      <c r="F18" s="66">
        <v>1139609989</v>
      </c>
      <c r="G18" s="23"/>
    </row>
    <row r="19" spans="2:9" s="16" customFormat="1" ht="20.25" customHeight="1">
      <c r="B19" s="41" t="s">
        <v>58</v>
      </c>
      <c r="C19" s="79">
        <f>C17-C18</f>
        <v>3067730094</v>
      </c>
      <c r="D19" s="68">
        <f t="shared" ref="D19:F19" si="4">D17-D18</f>
        <v>14640213387</v>
      </c>
      <c r="E19" s="69">
        <f t="shared" si="4"/>
        <v>-2854655930</v>
      </c>
      <c r="F19" s="68">
        <f t="shared" si="4"/>
        <v>-4790970729</v>
      </c>
      <c r="G19" s="24"/>
    </row>
    <row r="20" spans="2:9" ht="20.25" customHeight="1">
      <c r="B20" s="39" t="s">
        <v>38</v>
      </c>
      <c r="C20" s="80">
        <v>1921345765</v>
      </c>
      <c r="D20" s="66">
        <v>7141249493</v>
      </c>
      <c r="E20" s="65">
        <v>-2709098176</v>
      </c>
      <c r="F20" s="66">
        <v>-4061089198</v>
      </c>
    </row>
    <row r="21" spans="2:9" ht="20.25" customHeight="1">
      <c r="B21" s="42" t="s">
        <v>39</v>
      </c>
      <c r="C21" s="81">
        <f>C19-C20</f>
        <v>1146384329</v>
      </c>
      <c r="D21" s="71">
        <v>7498963894</v>
      </c>
      <c r="E21" s="70">
        <v>-145557754</v>
      </c>
      <c r="F21" s="71">
        <v>-729881531</v>
      </c>
    </row>
    <row r="22" spans="2:9" ht="20.25" customHeight="1">
      <c r="B22" s="1" t="s">
        <v>10</v>
      </c>
      <c r="G22" s="23"/>
    </row>
    <row r="25" spans="2:9">
      <c r="G25" s="20"/>
      <c r="H25" s="20"/>
      <c r="I25" s="20"/>
    </row>
    <row r="26" spans="2:9">
      <c r="G26" s="20"/>
      <c r="H26" s="20"/>
      <c r="I26" s="20"/>
    </row>
    <row r="27" spans="2:9">
      <c r="G27" s="20"/>
      <c r="H27" s="20"/>
      <c r="I27" s="20"/>
    </row>
    <row r="28" spans="2:9">
      <c r="G28" s="20"/>
      <c r="H28" s="20"/>
      <c r="I28" s="20"/>
    </row>
    <row r="29" spans="2:9">
      <c r="G29" s="20"/>
      <c r="H29" s="20"/>
      <c r="I29" s="20"/>
    </row>
    <row r="30" spans="2:9">
      <c r="G30" s="20"/>
      <c r="H30" s="20"/>
      <c r="I30" s="20"/>
    </row>
    <row r="31" spans="2:9">
      <c r="G31" s="20"/>
      <c r="H31" s="20"/>
      <c r="I31" s="20"/>
    </row>
    <row r="32" spans="2:9">
      <c r="G32" s="20"/>
      <c r="H32" s="20"/>
      <c r="I32" s="20"/>
    </row>
    <row r="33" spans="7:9">
      <c r="G33" s="20"/>
      <c r="H33" s="20"/>
      <c r="I33" s="20"/>
    </row>
    <row r="34" spans="7:9">
      <c r="G34" s="20"/>
      <c r="H34" s="20"/>
      <c r="I34" s="20"/>
    </row>
    <row r="35" spans="7:9">
      <c r="G35" s="20"/>
      <c r="H35" s="20"/>
      <c r="I35" s="20"/>
    </row>
    <row r="36" spans="7:9">
      <c r="G36" s="20"/>
      <c r="H36" s="20"/>
      <c r="I36" s="20"/>
    </row>
  </sheetData>
  <mergeCells count="4">
    <mergeCell ref="B3:F3"/>
    <mergeCell ref="B7:B8"/>
    <mergeCell ref="C7:D7"/>
    <mergeCell ref="E7:F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FS_4Q</vt:lpstr>
      <vt:lpstr>IS_4Q</vt:lpstr>
      <vt:lpstr>FS_4Q!Print_Area</vt:lpstr>
      <vt:lpstr>IS_4Q!Print_Area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2014-01-24T01:05:14Z</cp:lastPrinted>
  <dcterms:created xsi:type="dcterms:W3CDTF">2011-08-31T07:22:38Z</dcterms:created>
  <dcterms:modified xsi:type="dcterms:W3CDTF">2016-07-22T01:52:20Z</dcterms:modified>
</cp:coreProperties>
</file>