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-75" windowWidth="14445" windowHeight="12750"/>
  </bookViews>
  <sheets>
    <sheet name="표지" sheetId="3" r:id="rId1"/>
    <sheet name="FS_2Q" sheetId="1" r:id="rId2"/>
    <sheet name="IS_2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FS_2Q!$B$1:$J$52</definedName>
    <definedName name="_xlnm.Print_Area" localSheetId="2">IS_2Q!$A$1:$L$24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25725"/>
</workbook>
</file>

<file path=xl/calcChain.xml><?xml version="1.0" encoding="utf-8"?>
<calcChain xmlns="http://schemas.openxmlformats.org/spreadsheetml/2006/main">
  <c r="J11" i="2"/>
  <c r="I11"/>
  <c r="I16" s="1"/>
  <c r="I18" s="1"/>
  <c r="E11"/>
  <c r="E17" s="1"/>
  <c r="E19" s="1"/>
  <c r="C11"/>
  <c r="C17" s="1"/>
  <c r="C19" s="1"/>
  <c r="H41" i="1"/>
  <c r="H35"/>
  <c r="H32"/>
  <c r="H19"/>
  <c r="C35"/>
  <c r="C18"/>
  <c r="J41"/>
  <c r="J48" s="1"/>
  <c r="I41"/>
  <c r="I48" s="1"/>
  <c r="J35"/>
  <c r="I35"/>
  <c r="J32"/>
  <c r="J39" s="1"/>
  <c r="I32"/>
  <c r="I39" s="1"/>
  <c r="J19"/>
  <c r="I19"/>
  <c r="J10"/>
  <c r="I10"/>
  <c r="I30" s="1"/>
  <c r="E42"/>
  <c r="E49" s="1"/>
  <c r="D42"/>
  <c r="D49" s="1"/>
  <c r="E35"/>
  <c r="D35"/>
  <c r="E30"/>
  <c r="E40" s="1"/>
  <c r="D30"/>
  <c r="D40" s="1"/>
  <c r="E18"/>
  <c r="D18"/>
  <c r="E10"/>
  <c r="E28" s="1"/>
  <c r="D10"/>
  <c r="D28" s="1"/>
  <c r="J16" i="2" l="1"/>
  <c r="J18" s="1"/>
  <c r="D11"/>
  <c r="D17" s="1"/>
  <c r="D19" s="1"/>
  <c r="H10" i="1"/>
  <c r="H30" s="1"/>
  <c r="H48"/>
  <c r="H39"/>
  <c r="C30"/>
  <c r="C40" s="1"/>
  <c r="C10"/>
  <c r="J30"/>
  <c r="D50"/>
  <c r="I49"/>
  <c r="E50"/>
  <c r="J49"/>
  <c r="H49" l="1"/>
  <c r="C28"/>
  <c r="C42" l="1"/>
  <c r="C49" s="1"/>
  <c r="C50" s="1"/>
</calcChain>
</file>

<file path=xl/sharedStrings.xml><?xml version="1.0" encoding="utf-8"?>
<sst xmlns="http://schemas.openxmlformats.org/spreadsheetml/2006/main" count="144" uniqueCount="79">
  <si>
    <t>연결 재무상태표</t>
    <phoneticPr fontId="21" type="noConversion"/>
  </si>
  <si>
    <t>별도 재무상태표</t>
    <phoneticPr fontId="21" type="noConversion"/>
  </si>
  <si>
    <t>주식회사 조이맥스와 그 종속회사</t>
    <phoneticPr fontId="21" type="noConversion"/>
  </si>
  <si>
    <t>[단위:원]</t>
    <phoneticPr fontId="21" type="noConversion"/>
  </si>
  <si>
    <t>주식회사 조이맥스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</si>
  <si>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</si>
  <si>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</si>
  <si>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</si>
  <si>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</si>
  <si>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</si>
  <si>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</si>
  <si>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</si>
  <si>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</si>
  <si>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별도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</si>
  <si>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</si>
  <si>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</si>
  <si>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</si>
  <si>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</si>
  <si>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</si>
  <si>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</si>
  <si>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</si>
  <si>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</si>
  <si>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</si>
  <si>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장기대여금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</si>
  <si>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</si>
  <si>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</si>
  <si>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</si>
  <si>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</si>
  <si>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</si>
  <si>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</si>
  <si>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</si>
  <si>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</si>
  <si>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</si>
  <si>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</si>
  <si>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</si>
  <si>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</si>
  <si>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</si>
  <si>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</si>
  <si>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</si>
  <si>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</si>
  <si>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</si>
  <si>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</si>
  <si>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</si>
  <si>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지배기업소유주지분</t>
    <phoneticPr fontId="31" type="noConversion"/>
  </si>
  <si>
    <t>비지배지분</t>
    <phoneticPr fontId="31" type="noConversion"/>
  </si>
  <si>
    <t>연결 손익계산서</t>
    <phoneticPr fontId="21" type="noConversion"/>
  </si>
  <si>
    <t>별도 손익계산서</t>
    <phoneticPr fontId="21" type="noConversion"/>
  </si>
  <si>
    <t>2011년말</t>
    <phoneticPr fontId="21" type="noConversion"/>
  </si>
  <si>
    <t>3개월</t>
  </si>
  <si>
    <t>누적</t>
  </si>
  <si>
    <t>장기금융상품</t>
  </si>
  <si>
    <t>투자부동산</t>
  </si>
  <si>
    <t>종속기업투자주식</t>
  </si>
  <si>
    <t>이연법인세부채</t>
    <phoneticPr fontId="19" type="noConversion"/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</si>
  <si>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</si>
  <si>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</si>
  <si>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</si>
  <si>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</si>
  <si>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</si>
  <si>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</si>
  <si>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2012년말</t>
    <phoneticPr fontId="21" type="noConversion"/>
  </si>
  <si>
    <t>I. 영업수익</t>
    <phoneticPr fontId="19" type="noConversion"/>
  </si>
  <si>
    <t>II. 영업이익</t>
    <phoneticPr fontId="31" type="noConversion"/>
  </si>
  <si>
    <t>III. 법인세차감전순이익</t>
    <phoneticPr fontId="31" type="noConversion"/>
  </si>
  <si>
    <t xml:space="preserve"> 법인세비용</t>
    <phoneticPr fontId="31" type="noConversion"/>
  </si>
  <si>
    <t>Ⅳ. 당기순이익</t>
    <phoneticPr fontId="19" type="noConversion"/>
  </si>
  <si>
    <t xml:space="preserve"> 영업비용</t>
    <phoneticPr fontId="31" type="noConversion"/>
  </si>
  <si>
    <t>II. 영업이익</t>
    <phoneticPr fontId="31" type="noConversion"/>
  </si>
  <si>
    <t>III. 법인세차감전순이익</t>
    <phoneticPr fontId="31" type="noConversion"/>
  </si>
  <si>
    <t>Ⅳ. 당기순이익</t>
    <phoneticPr fontId="19" type="noConversion"/>
  </si>
  <si>
    <t>2013년 2분기말</t>
    <phoneticPr fontId="21" type="noConversion"/>
  </si>
  <si>
    <t>제17기 2분기</t>
    <phoneticPr fontId="21" type="noConversion"/>
  </si>
  <si>
    <t>제16기 2분기</t>
    <phoneticPr fontId="21" type="noConversion"/>
  </si>
  <si>
    <t>단기대여금</t>
  </si>
  <si>
    <t>기타수취채권</t>
    <phoneticPr fontId="21" type="noConversion"/>
  </si>
  <si>
    <t>매도가능금융자산</t>
    <phoneticPr fontId="21" type="noConversion"/>
  </si>
  <si>
    <t>매도가능금융자산</t>
    <phoneticPr fontId="21" type="noConversion"/>
  </si>
  <si>
    <t>기타지급채무</t>
    <phoneticPr fontId="19" type="noConversion"/>
  </si>
  <si>
    <t>기타지급채무</t>
    <phoneticPr fontId="21" type="noConversion"/>
  </si>
</sst>
</file>

<file path=xl/styles.xml><?xml version="1.0" encoding="utf-8"?>
<styleSheet xmlns="http://schemas.openxmlformats.org/spreadsheetml/2006/main">
  <numFmts count="13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.0000_);[Red]\(#,##0.0000\)"/>
    <numFmt numFmtId="305" formatCode="#,##0\ ;[Red]\(#,##0\)\ ;\-\ 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theme="1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1"/>
      </right>
      <top style="thin">
        <color theme="0" tint="-0.24994659260841701"/>
      </top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88" fontId="35" fillId="40" borderId="22"/>
    <xf numFmtId="188" fontId="35" fillId="40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3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4">
      <alignment horizontal="right" vertical="center" shrinkToFit="1"/>
    </xf>
    <xf numFmtId="201" fontId="36" fillId="0" borderId="24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4">
      <alignment horizontal="distributed" vertical="distributed"/>
    </xf>
    <xf numFmtId="178" fontId="36" fillId="44" borderId="24" applyNumberFormat="0">
      <alignment vertical="center"/>
    </xf>
    <xf numFmtId="178" fontId="36" fillId="0" borderId="24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5">
      <alignment vertical="center"/>
    </xf>
    <xf numFmtId="207" fontId="88" fillId="0" borderId="25"/>
    <xf numFmtId="208" fontId="88" fillId="0" borderId="25">
      <alignment vertical="center"/>
    </xf>
    <xf numFmtId="209" fontId="88" fillId="0" borderId="25">
      <alignment vertical="center"/>
    </xf>
    <xf numFmtId="208" fontId="88" fillId="0" borderId="25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6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4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7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29">
      <alignment horizontal="center" vertical="center"/>
    </xf>
    <xf numFmtId="0" fontId="120" fillId="0" borderId="27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0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1" applyNumberFormat="0" applyFont="0" applyFill="0" applyAlignment="0" applyProtection="0"/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3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29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4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5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4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6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7" applyNumberFormat="0" applyFont="0" applyFill="0" applyAlignment="0" applyProtection="0"/>
    <xf numFmtId="194" fontId="177" fillId="0" borderId="0" applyFill="0" applyBorder="0" applyAlignment="0" applyProtection="0"/>
    <xf numFmtId="0" fontId="51" fillId="0" borderId="23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38" applyNumberFormat="0" applyAlignment="0" applyProtection="0">
      <alignment horizontal="left" vertical="center"/>
    </xf>
    <xf numFmtId="0" fontId="183" fillId="0" borderId="38" applyNumberFormat="0" applyAlignment="0" applyProtection="0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66" fillId="0" borderId="0"/>
    <xf numFmtId="14" fontId="57" fillId="42" borderId="40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1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4" applyNumberFormat="0" applyFont="0" applyBorder="0" applyAlignment="0">
      <protection locked="0"/>
    </xf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277" fontId="172" fillId="53" borderId="0"/>
    <xf numFmtId="0" fontId="35" fillId="54" borderId="34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3">
      <protection locked="0"/>
    </xf>
    <xf numFmtId="3" fontId="35" fillId="0" borderId="35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2"/>
    <xf numFmtId="0" fontId="53" fillId="0" borderId="43"/>
    <xf numFmtId="0" fontId="53" fillId="0" borderId="44"/>
    <xf numFmtId="0" fontId="53" fillId="0" borderId="45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0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6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7" applyNumberFormat="0" applyBorder="0"/>
    <xf numFmtId="9" fontId="38" fillId="0" borderId="47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0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4">
      <alignment horizontal="center"/>
    </xf>
    <xf numFmtId="0" fontId="153" fillId="0" borderId="34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48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48">
      <alignment horizontal="centerContinuous"/>
    </xf>
    <xf numFmtId="0" fontId="212" fillId="0" borderId="48">
      <alignment horizontal="centerContinuous"/>
    </xf>
    <xf numFmtId="0" fontId="212" fillId="0" borderId="48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49" applyNumberFormat="0" applyProtection="0">
      <alignment vertical="center"/>
    </xf>
    <xf numFmtId="4" fontId="214" fillId="58" borderId="49" applyNumberFormat="0" applyProtection="0">
      <alignment vertical="center"/>
    </xf>
    <xf numFmtId="4" fontId="215" fillId="59" borderId="50">
      <alignment vertical="center"/>
    </xf>
    <xf numFmtId="4" fontId="216" fillId="59" borderId="50">
      <alignment vertical="center"/>
    </xf>
    <xf numFmtId="4" fontId="215" fillId="60" borderId="50">
      <alignment vertical="center"/>
    </xf>
    <xf numFmtId="4" fontId="216" fillId="60" borderId="50">
      <alignment vertical="center"/>
    </xf>
    <xf numFmtId="4" fontId="196" fillId="58" borderId="49" applyNumberFormat="0" applyProtection="0">
      <alignment horizontal="left" vertical="center" indent="1"/>
    </xf>
    <xf numFmtId="0" fontId="196" fillId="58" borderId="49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49">
      <alignment horizontal="right" vertical="center"/>
    </xf>
    <xf numFmtId="4" fontId="123" fillId="64" borderId="49" applyNumberFormat="0" applyProtection="0">
      <alignment horizontal="right" vertical="center"/>
    </xf>
    <xf numFmtId="4" fontId="123" fillId="65" borderId="49" applyNumberFormat="0" applyProtection="0">
      <alignment horizontal="right" vertical="center"/>
    </xf>
    <xf numFmtId="4" fontId="123" fillId="66" borderId="49" applyNumberFormat="0" applyProtection="0">
      <alignment horizontal="right" vertical="center"/>
    </xf>
    <xf numFmtId="4" fontId="217" fillId="67" borderId="49">
      <alignment horizontal="right" vertical="center"/>
    </xf>
    <xf numFmtId="4" fontId="123" fillId="68" borderId="49" applyNumberFormat="0" applyProtection="0">
      <alignment horizontal="right" vertical="center"/>
    </xf>
    <xf numFmtId="4" fontId="123" fillId="69" borderId="49" applyNumberFormat="0" applyProtection="0">
      <alignment horizontal="right" vertical="center"/>
    </xf>
    <xf numFmtId="4" fontId="123" fillId="70" borderId="49" applyNumberFormat="0" applyProtection="0">
      <alignment horizontal="right" vertical="center"/>
    </xf>
    <xf numFmtId="4" fontId="217" fillId="59" borderId="49">
      <alignment horizontal="right" vertical="center"/>
    </xf>
    <xf numFmtId="4" fontId="123" fillId="71" borderId="49" applyNumberFormat="0" applyProtection="0">
      <alignment horizontal="right" vertical="center"/>
    </xf>
    <xf numFmtId="4" fontId="123" fillId="72" borderId="49" applyNumberFormat="0" applyProtection="0">
      <alignment horizontal="right" vertical="center"/>
    </xf>
    <xf numFmtId="4" fontId="123" fillId="73" borderId="49" applyNumberFormat="0" applyProtection="0">
      <alignment horizontal="right" vertical="center"/>
    </xf>
    <xf numFmtId="4" fontId="208" fillId="63" borderId="49">
      <alignment horizontal="right" vertical="center"/>
    </xf>
    <xf numFmtId="4" fontId="196" fillId="74" borderId="51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49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2" applyNumberFormat="0" applyFont="0" applyAlignment="0"/>
    <xf numFmtId="0" fontId="35" fillId="78" borderId="53" applyNumberFormat="0" applyAlignment="0"/>
    <xf numFmtId="0" fontId="218" fillId="51" borderId="54">
      <alignment horizontal="left" vertical="center"/>
    </xf>
    <xf numFmtId="0" fontId="35" fillId="77" borderId="55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49" applyNumberFormat="0" applyProtection="0">
      <alignment horizontal="left" vertical="center" indent="1"/>
    </xf>
    <xf numFmtId="0" fontId="35" fillId="38" borderId="49" applyNumberFormat="0" applyProtection="0">
      <alignment horizontal="left" vertical="top" indent="1"/>
    </xf>
    <xf numFmtId="0" fontId="35" fillId="62" borderId="49" applyNumberFormat="0" applyProtection="0">
      <alignment horizontal="left" vertical="center" indent="1"/>
    </xf>
    <xf numFmtId="0" fontId="35" fillId="62" borderId="49" applyNumberFormat="0" applyProtection="0">
      <alignment horizontal="left" vertical="top" indent="1"/>
    </xf>
    <xf numFmtId="0" fontId="35" fillId="47" borderId="49" applyNumberFormat="0" applyProtection="0">
      <alignment horizontal="left" vertical="center" indent="1"/>
    </xf>
    <xf numFmtId="0" fontId="35" fillId="47" borderId="49" applyNumberFormat="0" applyProtection="0">
      <alignment horizontal="left" vertical="top" indent="1"/>
    </xf>
    <xf numFmtId="0" fontId="35" fillId="79" borderId="49" applyNumberFormat="0" applyProtection="0">
      <alignment horizontal="left" vertical="center" indent="1"/>
    </xf>
    <xf numFmtId="0" fontId="35" fillId="79" borderId="49" applyNumberFormat="0" applyProtection="0">
      <alignment horizontal="left" vertical="top" indent="1"/>
    </xf>
    <xf numFmtId="4" fontId="123" fillId="40" borderId="49" applyNumberFormat="0" applyProtection="0">
      <alignment vertical="center"/>
    </xf>
    <xf numFmtId="4" fontId="219" fillId="40" borderId="49" applyNumberFormat="0" applyProtection="0">
      <alignment vertical="center"/>
    </xf>
    <xf numFmtId="4" fontId="220" fillId="59" borderId="56">
      <alignment vertical="center"/>
    </xf>
    <xf numFmtId="4" fontId="221" fillId="59" borderId="56">
      <alignment vertical="center"/>
    </xf>
    <xf numFmtId="4" fontId="220" fillId="60" borderId="56">
      <alignment vertical="center"/>
    </xf>
    <xf numFmtId="4" fontId="221" fillId="60" borderId="56">
      <alignment vertical="center"/>
    </xf>
    <xf numFmtId="4" fontId="123" fillId="40" borderId="49" applyNumberFormat="0" applyProtection="0">
      <alignment horizontal="left" vertical="center" indent="1"/>
    </xf>
    <xf numFmtId="0" fontId="123" fillId="40" borderId="49" applyNumberFormat="0" applyProtection="0">
      <alignment horizontal="left" vertical="top" indent="1"/>
    </xf>
    <xf numFmtId="4" fontId="123" fillId="75" borderId="49" applyNumberFormat="0" applyProtection="0">
      <alignment horizontal="right" vertical="center"/>
    </xf>
    <xf numFmtId="4" fontId="219" fillId="75" borderId="49" applyNumberFormat="0" applyProtection="0">
      <alignment horizontal="right" vertical="center"/>
    </xf>
    <xf numFmtId="4" fontId="222" fillId="59" borderId="56">
      <alignment vertical="center"/>
    </xf>
    <xf numFmtId="4" fontId="223" fillId="59" borderId="56">
      <alignment vertical="center"/>
    </xf>
    <xf numFmtId="4" fontId="222" fillId="60" borderId="56">
      <alignment vertical="center"/>
    </xf>
    <xf numFmtId="4" fontId="223" fillId="63" borderId="56">
      <alignment vertical="center"/>
    </xf>
    <xf numFmtId="4" fontId="123" fillId="76" borderId="49" applyNumberFormat="0" applyProtection="0">
      <alignment horizontal="left" vertical="center" indent="1"/>
    </xf>
    <xf numFmtId="4" fontId="208" fillId="47" borderId="49">
      <alignment horizontal="right" vertical="center"/>
    </xf>
    <xf numFmtId="4" fontId="208" fillId="47" borderId="49">
      <alignment horizontal="left" vertical="center" indent="1"/>
    </xf>
    <xf numFmtId="4" fontId="208" fillId="79" borderId="49">
      <alignment horizontal="left" vertical="center" indent="1"/>
    </xf>
    <xf numFmtId="0" fontId="123" fillId="62" borderId="49" applyNumberFormat="0" applyProtection="0">
      <alignment horizontal="left" vertical="top" indent="1"/>
    </xf>
    <xf numFmtId="4" fontId="208" fillId="79" borderId="49">
      <alignment vertical="center"/>
    </xf>
    <xf numFmtId="4" fontId="224" fillId="79" borderId="49">
      <alignment vertical="center"/>
    </xf>
    <xf numFmtId="4" fontId="215" fillId="59" borderId="57">
      <alignment vertical="center"/>
    </xf>
    <xf numFmtId="4" fontId="216" fillId="59" borderId="57">
      <alignment vertical="center"/>
    </xf>
    <xf numFmtId="4" fontId="215" fillId="60" borderId="56">
      <alignment vertical="center"/>
    </xf>
    <xf numFmtId="4" fontId="216" fillId="60" borderId="56">
      <alignment vertical="center"/>
    </xf>
    <xf numFmtId="4" fontId="208" fillId="40" borderId="49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49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59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1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0" applyFill="0" applyBorder="0" applyProtection="0">
      <alignment horizontal="left" vertical="top"/>
    </xf>
    <xf numFmtId="0" fontId="181" fillId="0" borderId="60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1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25" fillId="0" borderId="0" xfId="2" applyFont="1">
      <alignment vertical="center"/>
    </xf>
    <xf numFmtId="0" fontId="30" fillId="0" borderId="0" xfId="2" applyFont="1">
      <alignment vertical="center"/>
    </xf>
    <xf numFmtId="0" fontId="20" fillId="0" borderId="0" xfId="2" applyFont="1" applyFill="1">
      <alignment vertical="center"/>
    </xf>
    <xf numFmtId="0" fontId="18" fillId="0" borderId="0" xfId="2" applyFont="1" applyFill="1">
      <alignment vertical="center"/>
    </xf>
    <xf numFmtId="178" fontId="25" fillId="0" borderId="0" xfId="2" applyNumberFormat="1" applyFont="1">
      <alignment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0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3" fillId="0" borderId="0" xfId="49973" applyFont="1" applyAlignment="1">
      <alignment vertical="center" wrapText="1"/>
    </xf>
    <xf numFmtId="0" fontId="244" fillId="0" borderId="0" xfId="49973" applyFont="1" applyAlignment="1">
      <alignment vertical="center" wrapText="1"/>
    </xf>
    <xf numFmtId="41" fontId="245" fillId="0" borderId="12" xfId="4" applyNumberFormat="1" applyFont="1" applyBorder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177" fontId="246" fillId="0" borderId="12" xfId="2" applyNumberFormat="1" applyFont="1" applyBorder="1" applyAlignment="1">
      <alignment vertical="center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41" fontId="34" fillId="0" borderId="20" xfId="4" applyNumberFormat="1" applyFont="1" applyBorder="1" applyAlignment="1">
      <alignment horizontal="left" vertical="center" wrapText="1" indent="1"/>
    </xf>
    <xf numFmtId="41" fontId="33" fillId="35" borderId="64" xfId="4" applyNumberFormat="1" applyFont="1" applyFill="1" applyBorder="1" applyAlignment="1">
      <alignment vertical="center" wrapText="1"/>
    </xf>
    <xf numFmtId="41" fontId="18" fillId="0" borderId="0" xfId="2" applyNumberFormat="1" applyFont="1">
      <alignment vertical="center"/>
    </xf>
    <xf numFmtId="304" fontId="18" fillId="0" borderId="0" xfId="2" applyNumberFormat="1" applyFont="1">
      <alignment vertical="center"/>
    </xf>
    <xf numFmtId="41" fontId="245" fillId="0" borderId="14" xfId="4" applyNumberFormat="1" applyFont="1" applyBorder="1" applyAlignment="1">
      <alignment horizontal="left" vertical="center" wrapText="1"/>
    </xf>
    <xf numFmtId="305" fontId="245" fillId="0" borderId="14" xfId="43794" applyNumberFormat="1" applyFont="1" applyBorder="1" applyAlignment="1">
      <alignment vertical="center"/>
    </xf>
    <xf numFmtId="305" fontId="246" fillId="0" borderId="17" xfId="43794" applyNumberFormat="1" applyFont="1" applyBorder="1" applyAlignment="1">
      <alignment vertical="center"/>
    </xf>
    <xf numFmtId="305" fontId="246" fillId="0" borderId="18" xfId="43794" applyNumberFormat="1" applyFont="1" applyBorder="1" applyAlignment="1">
      <alignment vertical="center"/>
    </xf>
    <xf numFmtId="305" fontId="246" fillId="0" borderId="12" xfId="43794" applyNumberFormat="1" applyFont="1" applyFill="1" applyBorder="1" applyAlignment="1">
      <alignment vertical="center"/>
    </xf>
    <xf numFmtId="305" fontId="246" fillId="0" borderId="18" xfId="43794" applyNumberFormat="1" applyFont="1" applyFill="1" applyBorder="1" applyAlignment="1">
      <alignment vertical="center"/>
    </xf>
    <xf numFmtId="305" fontId="246" fillId="0" borderId="12" xfId="43794" applyNumberFormat="1" applyFont="1" applyBorder="1" applyAlignment="1">
      <alignment vertical="center"/>
    </xf>
    <xf numFmtId="305" fontId="245" fillId="35" borderId="14" xfId="43794" applyNumberFormat="1" applyFont="1" applyFill="1" applyBorder="1" applyAlignment="1">
      <alignment vertical="center"/>
    </xf>
    <xf numFmtId="305" fontId="246" fillId="0" borderId="14" xfId="2" applyNumberFormat="1" applyFont="1" applyBorder="1" applyAlignment="1">
      <alignment vertical="center"/>
    </xf>
    <xf numFmtId="305" fontId="245" fillId="0" borderId="14" xfId="2" applyNumberFormat="1" applyFont="1" applyBorder="1" applyAlignment="1">
      <alignment vertical="center"/>
    </xf>
    <xf numFmtId="305" fontId="246" fillId="0" borderId="17" xfId="2" applyNumberFormat="1" applyFont="1" applyBorder="1" applyAlignment="1">
      <alignment vertical="center"/>
    </xf>
    <xf numFmtId="305" fontId="246" fillId="0" borderId="18" xfId="2" applyNumberFormat="1" applyFont="1" applyBorder="1" applyAlignment="1">
      <alignment vertical="center"/>
    </xf>
    <xf numFmtId="305" fontId="246" fillId="0" borderId="18" xfId="2" applyNumberFormat="1" applyFont="1" applyFill="1" applyBorder="1" applyAlignment="1">
      <alignment vertical="center"/>
    </xf>
    <xf numFmtId="305" fontId="246" fillId="0" borderId="12" xfId="2" applyNumberFormat="1" applyFont="1" applyBorder="1" applyAlignment="1">
      <alignment vertical="center"/>
    </xf>
    <xf numFmtId="305" fontId="246" fillId="0" borderId="12" xfId="2" applyNumberFormat="1" applyFont="1" applyFill="1" applyBorder="1" applyAlignment="1">
      <alignment vertical="center"/>
    </xf>
    <xf numFmtId="305" fontId="245" fillId="35" borderId="14" xfId="2" applyNumberFormat="1" applyFont="1" applyFill="1" applyBorder="1" applyAlignment="1">
      <alignment vertical="center"/>
    </xf>
    <xf numFmtId="305" fontId="245" fillId="35" borderId="11" xfId="2" applyNumberFormat="1" applyFont="1" applyFill="1" applyBorder="1" applyAlignment="1">
      <alignment vertical="center"/>
    </xf>
    <xf numFmtId="305" fontId="245" fillId="82" borderId="66" xfId="1" applyNumberFormat="1" applyFont="1" applyFill="1" applyBorder="1" applyAlignment="1">
      <alignment horizontal="right" vertical="center" wrapText="1" readingOrder="1"/>
    </xf>
    <xf numFmtId="305" fontId="246" fillId="0" borderId="67" xfId="1" applyNumberFormat="1" applyFont="1" applyBorder="1" applyAlignment="1">
      <alignment horizontal="right" vertical="center" wrapText="1" readingOrder="1"/>
    </xf>
    <xf numFmtId="305" fontId="245" fillId="82" borderId="68" xfId="1" applyNumberFormat="1" applyFont="1" applyFill="1" applyBorder="1" applyAlignment="1">
      <alignment horizontal="right" vertical="center" wrapText="1" readingOrder="1"/>
    </xf>
    <xf numFmtId="305" fontId="245" fillId="82" borderId="69" xfId="1" applyNumberFormat="1" applyFont="1" applyFill="1" applyBorder="1" applyAlignment="1">
      <alignment horizontal="right" vertical="center" wrapText="1" readingOrder="1"/>
    </xf>
    <xf numFmtId="305" fontId="33" fillId="35" borderId="70" xfId="2" applyNumberFormat="1" applyFont="1" applyFill="1" applyBorder="1" applyAlignment="1">
      <alignment vertical="center"/>
    </xf>
    <xf numFmtId="305" fontId="33" fillId="35" borderId="71" xfId="2" applyNumberFormat="1" applyFont="1" applyFill="1" applyBorder="1" applyAlignment="1">
      <alignment vertical="center"/>
    </xf>
    <xf numFmtId="305" fontId="34" fillId="0" borderId="72" xfId="2" applyNumberFormat="1" applyFont="1" applyFill="1" applyBorder="1" applyAlignment="1">
      <alignment vertical="center"/>
    </xf>
    <xf numFmtId="305" fontId="34" fillId="0" borderId="73" xfId="2" applyNumberFormat="1" applyFont="1" applyFill="1" applyBorder="1" applyAlignment="1">
      <alignment vertical="center"/>
    </xf>
    <xf numFmtId="305" fontId="34" fillId="83" borderId="74" xfId="2" applyNumberFormat="1" applyFont="1" applyFill="1" applyBorder="1" applyAlignment="1">
      <alignment vertical="center"/>
    </xf>
    <xf numFmtId="305" fontId="245" fillId="82" borderId="75" xfId="1" applyNumberFormat="1" applyFont="1" applyFill="1" applyBorder="1" applyAlignment="1">
      <alignment horizontal="right" vertical="center" wrapText="1" readingOrder="1"/>
    </xf>
    <xf numFmtId="305" fontId="246" fillId="0" borderId="76" xfId="1" applyNumberFormat="1" applyFont="1" applyBorder="1" applyAlignment="1">
      <alignment horizontal="right" vertical="center" wrapText="1" readingOrder="1"/>
    </xf>
    <xf numFmtId="305" fontId="245" fillId="82" borderId="77" xfId="1" applyNumberFormat="1" applyFont="1" applyFill="1" applyBorder="1" applyAlignment="1">
      <alignment horizontal="right" vertical="center" wrapText="1" readingOrder="1"/>
    </xf>
    <xf numFmtId="305" fontId="34" fillId="83" borderId="78" xfId="2" applyNumberFormat="1" applyFont="1" applyFill="1" applyBorder="1" applyAlignment="1">
      <alignment vertical="center"/>
    </xf>
    <xf numFmtId="177" fontId="27" fillId="34" borderId="79" xfId="2" applyNumberFormat="1" applyFont="1" applyFill="1" applyBorder="1" applyAlignment="1">
      <alignment horizontal="center" vertical="center"/>
    </xf>
    <xf numFmtId="177" fontId="27" fillId="34" borderId="80" xfId="2" applyNumberFormat="1" applyFont="1" applyFill="1" applyBorder="1" applyAlignment="1">
      <alignment horizontal="center" vertical="center"/>
    </xf>
    <xf numFmtId="305" fontId="246" fillId="0" borderId="81" xfId="1" applyNumberFormat="1" applyFont="1" applyBorder="1" applyAlignment="1">
      <alignment horizontal="right" vertical="center" wrapText="1" readingOrder="1"/>
    </xf>
    <xf numFmtId="305" fontId="33" fillId="35" borderId="82" xfId="2" applyNumberFormat="1" applyFont="1" applyFill="1" applyBorder="1" applyAlignment="1">
      <alignment vertical="center"/>
    </xf>
    <xf numFmtId="305" fontId="33" fillId="35" borderId="83" xfId="2" applyNumberFormat="1" applyFont="1" applyFill="1" applyBorder="1" applyAlignment="1">
      <alignment vertical="center"/>
    </xf>
    <xf numFmtId="0" fontId="18" fillId="0" borderId="0" xfId="3" applyFont="1" applyAlignment="1">
      <alignment horizontal="center" vertical="center"/>
    </xf>
    <xf numFmtId="0" fontId="244" fillId="0" borderId="0" xfId="49973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65" xfId="2" applyFont="1" applyFill="1" applyBorder="1" applyAlignment="1">
      <alignment horizontal="center" vertical="center"/>
    </xf>
    <xf numFmtId="0" fontId="27" fillId="33" borderId="21" xfId="2" applyFont="1" applyFill="1" applyBorder="1" applyAlignment="1">
      <alignment horizontal="center" vertical="center"/>
    </xf>
    <xf numFmtId="176" fontId="27" fillId="34" borderId="65" xfId="2" applyNumberFormat="1" applyFont="1" applyFill="1" applyBorder="1" applyAlignment="1">
      <alignment horizontal="center" vertical="center"/>
    </xf>
    <xf numFmtId="176" fontId="27" fillId="34" borderId="2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62" xfId="2" applyNumberFormat="1" applyFont="1" applyFill="1" applyBorder="1" applyAlignment="1">
      <alignment horizontal="center" vertical="center" wrapText="1"/>
    </xf>
    <xf numFmtId="177" fontId="27" fillId="34" borderId="63" xfId="2" applyNumberFormat="1" applyFont="1" applyFill="1" applyBorder="1" applyAlignment="1">
      <alignment horizontal="center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2013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2013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1:W38"/>
  <sheetViews>
    <sheetView showGridLines="0" tabSelected="1" zoomScaleNormal="100" workbookViewId="0">
      <selection activeCell="AD5" sqref="AD5"/>
    </sheetView>
  </sheetViews>
  <sheetFormatPr defaultRowHeight="16.5"/>
  <cols>
    <col min="1" max="21" width="9.33203125" style="28"/>
    <col min="22" max="22" width="9.5" style="28" customWidth="1"/>
    <col min="23" max="16384" width="9.33203125" style="28"/>
  </cols>
  <sheetData>
    <row r="31" spans="1:17" ht="16.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</row>
    <row r="32" spans="1:17" ht="16.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1:23" ht="16.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</row>
    <row r="36" spans="1:23" ht="16.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6.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20.25">
      <c r="A38" s="87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A1:K57"/>
  <sheetViews>
    <sheetView showGridLines="0" zoomScaleNormal="100" workbookViewId="0">
      <pane xSplit="2" ySplit="8" topLeftCell="C27" activePane="bottomRight" state="frozen"/>
      <selection pane="topRight" activeCell="C1" sqref="C1"/>
      <selection pane="bottomLeft" activeCell="A9" sqref="A9"/>
      <selection pane="bottomRight" activeCell="C42" sqref="C42"/>
    </sheetView>
  </sheetViews>
  <sheetFormatPr defaultColWidth="26.1640625" defaultRowHeight="12"/>
  <cols>
    <col min="1" max="1" width="0.5" style="1" customWidth="1"/>
    <col min="2" max="2" width="29.5" style="1" customWidth="1"/>
    <col min="3" max="5" width="23.83203125" style="2" customWidth="1"/>
    <col min="6" max="6" width="17.1640625" style="3" customWidth="1"/>
    <col min="7" max="7" width="33.83203125" style="1" customWidth="1"/>
    <col min="8" max="8" width="23.83203125" style="1" customWidth="1"/>
    <col min="9" max="10" width="23.83203125" style="2" customWidth="1"/>
    <col min="11" max="11" width="30.5" style="1" customWidth="1"/>
    <col min="12" max="16384" width="26.1640625" style="1"/>
  </cols>
  <sheetData>
    <row r="1" spans="2:11" ht="7.5" customHeight="1">
      <c r="K1" s="4"/>
    </row>
    <row r="2" spans="2:11" s="9" customFormat="1" ht="7.5" customHeight="1">
      <c r="B2" s="5"/>
      <c r="C2" s="6"/>
      <c r="D2" s="6"/>
      <c r="E2" s="6"/>
      <c r="F2" s="7"/>
      <c r="G2" s="5"/>
      <c r="H2" s="5"/>
      <c r="I2" s="6"/>
      <c r="J2" s="6"/>
      <c r="K2" s="8"/>
    </row>
    <row r="3" spans="2:11" s="9" customFormat="1" ht="20.25">
      <c r="B3" s="88" t="s">
        <v>0</v>
      </c>
      <c r="C3" s="88"/>
      <c r="D3" s="88"/>
      <c r="E3" s="88"/>
      <c r="F3" s="10"/>
      <c r="G3" s="88" t="s">
        <v>1</v>
      </c>
      <c r="H3" s="88"/>
      <c r="I3" s="88"/>
      <c r="J3" s="88"/>
      <c r="K3" s="11"/>
    </row>
    <row r="4" spans="2:11" s="9" customFormat="1" ht="12.75" customHeight="1">
      <c r="B4" s="89"/>
      <c r="C4" s="89"/>
      <c r="D4" s="89"/>
      <c r="E4" s="89"/>
      <c r="F4" s="12"/>
      <c r="G4" s="89"/>
      <c r="H4" s="89"/>
      <c r="I4" s="89"/>
      <c r="J4" s="89"/>
    </row>
    <row r="5" spans="2:11" s="9" customFormat="1" ht="12.75" customHeight="1">
      <c r="B5" s="1"/>
      <c r="C5" s="2"/>
      <c r="D5" s="2"/>
      <c r="E5" s="2"/>
      <c r="F5" s="3"/>
      <c r="G5" s="1"/>
      <c r="H5" s="1"/>
      <c r="I5" s="2"/>
      <c r="J5" s="2"/>
      <c r="K5" s="4"/>
    </row>
    <row r="6" spans="2:11" s="9" customFormat="1" ht="12.75" customHeight="1">
      <c r="B6" s="5" t="s">
        <v>2</v>
      </c>
      <c r="C6" s="2"/>
      <c r="D6" s="2"/>
      <c r="E6" s="13" t="s">
        <v>3</v>
      </c>
      <c r="F6" s="3"/>
      <c r="G6" s="5" t="s">
        <v>4</v>
      </c>
      <c r="H6" s="5"/>
      <c r="I6" s="2"/>
      <c r="J6" s="13" t="s">
        <v>3</v>
      </c>
      <c r="K6" s="1"/>
    </row>
    <row r="7" spans="2:11" ht="12.75" customHeight="1">
      <c r="B7" s="90" t="s">
        <v>0</v>
      </c>
      <c r="C7" s="92" t="s">
        <v>70</v>
      </c>
      <c r="D7" s="92" t="s">
        <v>60</v>
      </c>
      <c r="E7" s="92" t="s">
        <v>47</v>
      </c>
      <c r="G7" s="90" t="s">
        <v>1</v>
      </c>
      <c r="H7" s="92" t="s">
        <v>70</v>
      </c>
      <c r="I7" s="92" t="s">
        <v>60</v>
      </c>
      <c r="J7" s="92" t="s">
        <v>47</v>
      </c>
    </row>
    <row r="8" spans="2:11" ht="12.75" customHeight="1">
      <c r="B8" s="91"/>
      <c r="C8" s="93"/>
      <c r="D8" s="93"/>
      <c r="E8" s="93"/>
      <c r="G8" s="91"/>
      <c r="H8" s="93"/>
      <c r="I8" s="93"/>
      <c r="J8" s="93"/>
    </row>
    <row r="9" spans="2:11" ht="12.75" customHeight="1">
      <c r="B9" s="41" t="s">
        <v>5</v>
      </c>
      <c r="C9" s="14"/>
      <c r="D9" s="14"/>
      <c r="E9" s="14"/>
      <c r="G9" s="31" t="s">
        <v>5</v>
      </c>
      <c r="H9" s="42"/>
      <c r="I9" s="42"/>
      <c r="J9" s="42"/>
    </row>
    <row r="10" spans="2:11" ht="12.75" customHeight="1">
      <c r="B10" s="32" t="s">
        <v>15</v>
      </c>
      <c r="C10" s="52">
        <f>SUM(C11:C17)</f>
        <v>68329616478</v>
      </c>
      <c r="D10" s="52">
        <f t="shared" ref="D10:E10" si="0">SUM(D11:D17)</f>
        <v>50426061040</v>
      </c>
      <c r="E10" s="52">
        <f t="shared" si="0"/>
        <v>65142031369</v>
      </c>
      <c r="G10" s="32" t="s">
        <v>15</v>
      </c>
      <c r="H10" s="52">
        <f>SUM(H11:H18)</f>
        <v>31901616828</v>
      </c>
      <c r="I10" s="52">
        <f>SUM(I11:I18)</f>
        <v>32026693016</v>
      </c>
      <c r="J10" s="52">
        <f>SUM(J11:J18)</f>
        <v>57062394232</v>
      </c>
      <c r="K10" s="16"/>
    </row>
    <row r="11" spans="2:11" ht="12.75" customHeight="1">
      <c r="B11" s="33" t="s">
        <v>16</v>
      </c>
      <c r="C11" s="53">
        <v>18392728631</v>
      </c>
      <c r="D11" s="53">
        <v>14746055648</v>
      </c>
      <c r="E11" s="53">
        <v>21557175521</v>
      </c>
      <c r="F11" s="15"/>
      <c r="G11" s="33" t="s">
        <v>16</v>
      </c>
      <c r="H11" s="53">
        <v>6763902457</v>
      </c>
      <c r="I11" s="53">
        <v>10669670651</v>
      </c>
      <c r="J11" s="53">
        <v>20914013625</v>
      </c>
    </row>
    <row r="12" spans="2:11" s="16" customFormat="1" ht="12.75" customHeight="1">
      <c r="B12" s="34" t="s">
        <v>17</v>
      </c>
      <c r="C12" s="54">
        <v>30460839458</v>
      </c>
      <c r="D12" s="54">
        <v>27667892863</v>
      </c>
      <c r="E12" s="54">
        <v>39948536286</v>
      </c>
      <c r="F12" s="3"/>
      <c r="G12" s="34" t="s">
        <v>17</v>
      </c>
      <c r="H12" s="54">
        <v>14325579458</v>
      </c>
      <c r="I12" s="54">
        <v>14717892863</v>
      </c>
      <c r="J12" s="54">
        <v>32933537150</v>
      </c>
      <c r="K12" s="1"/>
    </row>
    <row r="13" spans="2:11" ht="12.75" customHeight="1">
      <c r="B13" s="34" t="s">
        <v>18</v>
      </c>
      <c r="C13" s="54">
        <v>9627984746</v>
      </c>
      <c r="D13" s="54">
        <v>3239242749</v>
      </c>
      <c r="E13" s="54">
        <v>2220040357</v>
      </c>
      <c r="G13" s="34" t="s">
        <v>18</v>
      </c>
      <c r="H13" s="54">
        <v>1160243041</v>
      </c>
      <c r="I13" s="54">
        <v>1632746257</v>
      </c>
      <c r="J13" s="54">
        <v>1611365019</v>
      </c>
    </row>
    <row r="14" spans="2:11" ht="12.75" customHeight="1">
      <c r="B14" s="34" t="s">
        <v>74</v>
      </c>
      <c r="C14" s="54">
        <v>832294412</v>
      </c>
      <c r="D14" s="54">
        <v>534097665</v>
      </c>
      <c r="E14" s="54">
        <v>488055780</v>
      </c>
      <c r="G14" s="34" t="s">
        <v>73</v>
      </c>
      <c r="H14" s="54">
        <v>200000000</v>
      </c>
      <c r="I14" s="54">
        <v>0</v>
      </c>
      <c r="J14" s="54">
        <v>0</v>
      </c>
      <c r="K14" s="3"/>
    </row>
    <row r="15" spans="2:11" ht="12.75" customHeight="1">
      <c r="B15" s="34" t="s">
        <v>76</v>
      </c>
      <c r="C15" s="54">
        <v>3050989591</v>
      </c>
      <c r="D15" s="54">
        <v>3098073417</v>
      </c>
      <c r="E15" s="54">
        <v>142819648</v>
      </c>
      <c r="G15" s="34" t="s">
        <v>74</v>
      </c>
      <c r="H15" s="54">
        <v>620019563</v>
      </c>
      <c r="I15" s="54">
        <v>304355593</v>
      </c>
      <c r="J15" s="54">
        <v>364204679</v>
      </c>
      <c r="K15" s="3"/>
    </row>
    <row r="16" spans="2:11" ht="12.75" customHeight="1">
      <c r="B16" s="34" t="s">
        <v>21</v>
      </c>
      <c r="C16" s="54">
        <v>2119561248</v>
      </c>
      <c r="D16" s="54">
        <v>1140698698</v>
      </c>
      <c r="E16" s="54">
        <v>785403777</v>
      </c>
      <c r="G16" s="34" t="s">
        <v>75</v>
      </c>
      <c r="H16" s="54">
        <v>3050989591</v>
      </c>
      <c r="I16" s="54">
        <v>3098073417</v>
      </c>
      <c r="J16" s="54">
        <v>142819648</v>
      </c>
      <c r="K16" s="3"/>
    </row>
    <row r="17" spans="1:11" ht="12.75" customHeight="1">
      <c r="B17" s="35" t="s">
        <v>59</v>
      </c>
      <c r="C17" s="55">
        <v>3845218392</v>
      </c>
      <c r="D17" s="55">
        <v>0</v>
      </c>
      <c r="E17" s="55">
        <v>0</v>
      </c>
      <c r="G17" s="34" t="s">
        <v>21</v>
      </c>
      <c r="H17" s="54">
        <v>1935664326</v>
      </c>
      <c r="I17" s="54">
        <v>1603954235</v>
      </c>
      <c r="J17" s="54">
        <v>1096454111</v>
      </c>
      <c r="K17" s="3"/>
    </row>
    <row r="18" spans="1:11" ht="12.75" customHeight="1">
      <c r="B18" s="32" t="s">
        <v>22</v>
      </c>
      <c r="C18" s="52">
        <f>SUM(C19:C27)</f>
        <v>50232720940</v>
      </c>
      <c r="D18" s="52">
        <f t="shared" ref="D18:E18" si="1">SUM(D19:D27)</f>
        <v>57657864084</v>
      </c>
      <c r="E18" s="52">
        <f t="shared" si="1"/>
        <v>42296419732</v>
      </c>
      <c r="F18" s="15"/>
      <c r="G18" s="35" t="s">
        <v>59</v>
      </c>
      <c r="H18" s="55">
        <v>3845218392</v>
      </c>
      <c r="I18" s="55">
        <v>0</v>
      </c>
      <c r="J18" s="55">
        <v>0</v>
      </c>
      <c r="K18" s="15"/>
    </row>
    <row r="19" spans="1:11" ht="12.75" customHeight="1">
      <c r="B19" s="37" t="s">
        <v>50</v>
      </c>
      <c r="C19" s="54">
        <v>430598910</v>
      </c>
      <c r="D19" s="54">
        <v>258359346</v>
      </c>
      <c r="E19" s="54"/>
      <c r="F19" s="17"/>
      <c r="G19" s="32" t="s">
        <v>22</v>
      </c>
      <c r="H19" s="52">
        <f>SUM(H20:H29)</f>
        <v>55307231680</v>
      </c>
      <c r="I19" s="52">
        <f t="shared" ref="I19:J19" si="2">SUM(I20:I29)</f>
        <v>61827081168</v>
      </c>
      <c r="J19" s="52">
        <f t="shared" si="2"/>
        <v>46431616274</v>
      </c>
      <c r="K19" s="17"/>
    </row>
    <row r="20" spans="1:11" ht="12.75" customHeight="1">
      <c r="A20" s="16"/>
      <c r="B20" s="37" t="s">
        <v>23</v>
      </c>
      <c r="C20" s="56">
        <v>157050000</v>
      </c>
      <c r="D20" s="56">
        <v>258900000</v>
      </c>
      <c r="E20" s="56">
        <v>242100000</v>
      </c>
      <c r="F20" s="17"/>
      <c r="G20" s="37" t="s">
        <v>50</v>
      </c>
      <c r="H20" s="54">
        <v>430598910</v>
      </c>
      <c r="I20" s="54">
        <v>258359346</v>
      </c>
      <c r="J20" s="54">
        <v>0</v>
      </c>
      <c r="K20" s="17"/>
    </row>
    <row r="21" spans="1:11" s="16" customFormat="1" ht="12.75" customHeight="1">
      <c r="A21" s="18"/>
      <c r="B21" s="37" t="s">
        <v>19</v>
      </c>
      <c r="C21" s="56">
        <v>5618625678</v>
      </c>
      <c r="D21" s="56">
        <v>5496602839</v>
      </c>
      <c r="E21" s="56">
        <v>4705751702</v>
      </c>
      <c r="F21" s="3"/>
      <c r="G21" s="37" t="s">
        <v>23</v>
      </c>
      <c r="H21" s="56">
        <v>157050000</v>
      </c>
      <c r="I21" s="56">
        <v>258900000</v>
      </c>
      <c r="J21" s="56">
        <v>242100000</v>
      </c>
      <c r="K21" s="3"/>
    </row>
    <row r="22" spans="1:11" ht="12.75" customHeight="1">
      <c r="A22" s="18"/>
      <c r="B22" s="37" t="s">
        <v>20</v>
      </c>
      <c r="C22" s="54">
        <v>5811494100</v>
      </c>
      <c r="D22" s="54">
        <v>3363952330</v>
      </c>
      <c r="E22" s="54">
        <v>3305003600</v>
      </c>
      <c r="G22" s="37" t="s">
        <v>19</v>
      </c>
      <c r="H22" s="56">
        <v>5202855678</v>
      </c>
      <c r="I22" s="56">
        <v>5029789239</v>
      </c>
      <c r="J22" s="56">
        <v>4653308102</v>
      </c>
      <c r="K22" s="3"/>
    </row>
    <row r="23" spans="1:11" s="18" customFormat="1" ht="12.75" customHeight="1">
      <c r="A23" s="1"/>
      <c r="B23" s="37" t="s">
        <v>51</v>
      </c>
      <c r="C23" s="54">
        <v>0</v>
      </c>
      <c r="D23" s="54">
        <v>8645031679</v>
      </c>
      <c r="E23" s="54"/>
      <c r="F23" s="3"/>
      <c r="G23" s="37" t="s">
        <v>20</v>
      </c>
      <c r="H23" s="54">
        <v>5811494100</v>
      </c>
      <c r="I23" s="54">
        <v>3363952330</v>
      </c>
      <c r="J23" s="54">
        <v>3305003600</v>
      </c>
      <c r="K23" s="3"/>
    </row>
    <row r="24" spans="1:11" s="18" customFormat="1" ht="12.75" customHeight="1">
      <c r="A24" s="1"/>
      <c r="B24" s="37" t="s">
        <v>24</v>
      </c>
      <c r="C24" s="54">
        <v>4645073122</v>
      </c>
      <c r="D24" s="54">
        <v>5095268663</v>
      </c>
      <c r="E24" s="54">
        <v>13285099579</v>
      </c>
      <c r="F24" s="3"/>
      <c r="G24" s="37" t="s">
        <v>51</v>
      </c>
      <c r="H24" s="54">
        <v>0</v>
      </c>
      <c r="I24" s="54">
        <v>8645031679</v>
      </c>
      <c r="J24" s="54">
        <v>0</v>
      </c>
      <c r="K24" s="3"/>
    </row>
    <row r="25" spans="1:11" ht="12.75" customHeight="1">
      <c r="B25" s="37" t="s">
        <v>25</v>
      </c>
      <c r="C25" s="54">
        <v>33569879130</v>
      </c>
      <c r="D25" s="54">
        <v>34539749227</v>
      </c>
      <c r="E25" s="54">
        <v>20373769090</v>
      </c>
      <c r="G25" s="37" t="s">
        <v>24</v>
      </c>
      <c r="H25" s="54">
        <v>4225505426</v>
      </c>
      <c r="I25" s="54">
        <v>4685138574</v>
      </c>
      <c r="J25" s="54">
        <v>13226539532</v>
      </c>
      <c r="K25" s="3"/>
    </row>
    <row r="26" spans="1:11" ht="12.75" customHeight="1">
      <c r="B26" s="37" t="s">
        <v>26</v>
      </c>
      <c r="C26" s="54">
        <v>0</v>
      </c>
      <c r="D26" s="54">
        <v>0</v>
      </c>
      <c r="E26" s="54">
        <v>282999618</v>
      </c>
      <c r="G26" s="37" t="s">
        <v>25</v>
      </c>
      <c r="H26" s="54">
        <v>3205247983</v>
      </c>
      <c r="I26" s="54">
        <v>3239925875</v>
      </c>
      <c r="J26" s="54">
        <v>3889525404</v>
      </c>
      <c r="K26" s="3"/>
    </row>
    <row r="27" spans="1:11" ht="12.75" customHeight="1">
      <c r="B27" s="35" t="s">
        <v>27</v>
      </c>
      <c r="C27" s="57">
        <v>0</v>
      </c>
      <c r="D27" s="57">
        <v>0</v>
      </c>
      <c r="E27" s="57">
        <v>101696143</v>
      </c>
      <c r="F27" s="19"/>
      <c r="G27" s="37" t="s">
        <v>52</v>
      </c>
      <c r="H27" s="54">
        <v>35500117032</v>
      </c>
      <c r="I27" s="54">
        <v>35500117032</v>
      </c>
      <c r="J27" s="56">
        <v>19800000000</v>
      </c>
      <c r="K27" s="19"/>
    </row>
    <row r="28" spans="1:11" ht="12.75" customHeight="1">
      <c r="B28" s="38" t="s">
        <v>6</v>
      </c>
      <c r="C28" s="58">
        <f>C10+C18</f>
        <v>118562337418</v>
      </c>
      <c r="D28" s="58">
        <f>D10+D18</f>
        <v>108083925124</v>
      </c>
      <c r="E28" s="58">
        <f>E10+E18</f>
        <v>107438451101</v>
      </c>
      <c r="G28" s="37" t="s">
        <v>26</v>
      </c>
      <c r="H28" s="54">
        <v>0</v>
      </c>
      <c r="I28" s="54">
        <v>0</v>
      </c>
      <c r="J28" s="56">
        <v>397649457</v>
      </c>
      <c r="K28" s="3"/>
    </row>
    <row r="29" spans="1:11" ht="12.75" customHeight="1">
      <c r="A29" s="16"/>
      <c r="B29" s="32" t="s">
        <v>7</v>
      </c>
      <c r="C29" s="59"/>
      <c r="D29" s="59"/>
      <c r="E29" s="59"/>
      <c r="F29" s="15"/>
      <c r="G29" s="35" t="s">
        <v>27</v>
      </c>
      <c r="H29" s="57">
        <v>774362551</v>
      </c>
      <c r="I29" s="57">
        <v>845867093</v>
      </c>
      <c r="J29" s="57">
        <v>917490179</v>
      </c>
      <c r="K29" s="15"/>
    </row>
    <row r="30" spans="1:11" ht="12.75" customHeight="1">
      <c r="B30" s="32" t="s">
        <v>28</v>
      </c>
      <c r="C30" s="60">
        <f>SUM(C31:C34)</f>
        <v>10408788973</v>
      </c>
      <c r="D30" s="60">
        <f t="shared" ref="D30:E30" si="3">SUM(D31:D34)</f>
        <v>5404903448</v>
      </c>
      <c r="E30" s="60">
        <f t="shared" si="3"/>
        <v>7477529984</v>
      </c>
      <c r="G30" s="38" t="s">
        <v>6</v>
      </c>
      <c r="H30" s="58">
        <f>H19+H10</f>
        <v>87208848508</v>
      </c>
      <c r="I30" s="58">
        <f>I19+I10</f>
        <v>93853774184</v>
      </c>
      <c r="J30" s="58">
        <f>J19+J10</f>
        <v>103494010506</v>
      </c>
      <c r="K30" s="3"/>
    </row>
    <row r="31" spans="1:11" s="16" customFormat="1" ht="12.75" customHeight="1">
      <c r="B31" s="36" t="s">
        <v>29</v>
      </c>
      <c r="C31" s="61">
        <v>0</v>
      </c>
      <c r="D31" s="61">
        <v>0</v>
      </c>
      <c r="E31" s="61">
        <v>300000000</v>
      </c>
      <c r="F31" s="3"/>
      <c r="G31" s="32" t="s">
        <v>7</v>
      </c>
      <c r="H31" s="59"/>
      <c r="I31" s="59"/>
      <c r="J31" s="59"/>
      <c r="K31" s="3"/>
    </row>
    <row r="32" spans="1:11" ht="12.75" customHeight="1">
      <c r="B32" s="37" t="s">
        <v>78</v>
      </c>
      <c r="C32" s="62">
        <v>2424688685</v>
      </c>
      <c r="D32" s="62">
        <v>1791864342</v>
      </c>
      <c r="E32" s="62">
        <v>2410554834</v>
      </c>
      <c r="G32" s="32" t="s">
        <v>28</v>
      </c>
      <c r="H32" s="60">
        <f>SUM(H33:H34)</f>
        <v>4606362150</v>
      </c>
      <c r="I32" s="60">
        <f>SUM(I33:I34)</f>
        <v>3951604567</v>
      </c>
      <c r="J32" s="60">
        <f>SUM(J33:J34)</f>
        <v>5909183328</v>
      </c>
      <c r="K32" s="3"/>
    </row>
    <row r="33" spans="1:11" s="16" customFormat="1" ht="12.75" customHeight="1">
      <c r="A33" s="1"/>
      <c r="B33" s="37" t="s">
        <v>31</v>
      </c>
      <c r="C33" s="63">
        <v>3516138987</v>
      </c>
      <c r="D33" s="63">
        <v>238254204</v>
      </c>
      <c r="E33" s="63">
        <v>423213003</v>
      </c>
      <c r="F33" s="15"/>
      <c r="G33" s="37" t="s">
        <v>77</v>
      </c>
      <c r="H33" s="62">
        <v>1996669424</v>
      </c>
      <c r="I33" s="62">
        <v>1372902820</v>
      </c>
      <c r="J33" s="62">
        <v>1847367006</v>
      </c>
      <c r="K33" s="15"/>
    </row>
    <row r="34" spans="1:11" ht="12.75" customHeight="1">
      <c r="B34" s="39" t="s">
        <v>32</v>
      </c>
      <c r="C34" s="64">
        <v>4467961301</v>
      </c>
      <c r="D34" s="64">
        <v>3374784902</v>
      </c>
      <c r="E34" s="64">
        <v>4343762147</v>
      </c>
      <c r="G34" s="39" t="s">
        <v>32</v>
      </c>
      <c r="H34" s="64">
        <v>2609692726</v>
      </c>
      <c r="I34" s="64">
        <v>2578701747</v>
      </c>
      <c r="J34" s="64">
        <v>4061816322</v>
      </c>
      <c r="K34" s="3"/>
    </row>
    <row r="35" spans="1:11" ht="12.75" customHeight="1">
      <c r="A35" s="16"/>
      <c r="B35" s="32" t="s">
        <v>33</v>
      </c>
      <c r="C35" s="60">
        <f>SUM(C36:C39)</f>
        <v>2454136385</v>
      </c>
      <c r="D35" s="60">
        <f>SUM(D36:D39)</f>
        <v>2757771038</v>
      </c>
      <c r="E35" s="60">
        <f>SUM(E36:E39)</f>
        <v>1029057301</v>
      </c>
      <c r="G35" s="32" t="s">
        <v>33</v>
      </c>
      <c r="H35" s="60">
        <f>SUM(H36:H38)</f>
        <v>644338587</v>
      </c>
      <c r="I35" s="60">
        <f>SUM(I36:I38)</f>
        <v>1053439487</v>
      </c>
      <c r="J35" s="60">
        <f>SUM(J36:J38)</f>
        <v>990553529</v>
      </c>
      <c r="K35" s="3"/>
    </row>
    <row r="36" spans="1:11" ht="12.75" customHeight="1">
      <c r="B36" s="33" t="s">
        <v>30</v>
      </c>
      <c r="C36" s="61">
        <v>480678522</v>
      </c>
      <c r="D36" s="61">
        <v>962012155</v>
      </c>
      <c r="E36" s="61">
        <v>906571324</v>
      </c>
      <c r="G36" s="33" t="s">
        <v>30</v>
      </c>
      <c r="H36" s="61">
        <v>480678522</v>
      </c>
      <c r="I36" s="61">
        <v>962012155</v>
      </c>
      <c r="J36" s="61">
        <v>906571324</v>
      </c>
      <c r="K36" s="3"/>
    </row>
    <row r="37" spans="1:11" ht="12.75" customHeight="1">
      <c r="B37" s="34" t="s">
        <v>34</v>
      </c>
      <c r="C37" s="62">
        <v>899079389</v>
      </c>
      <c r="D37" s="62">
        <v>519031364</v>
      </c>
      <c r="E37" s="62">
        <v>38503772</v>
      </c>
      <c r="G37" s="34" t="s">
        <v>34</v>
      </c>
      <c r="H37" s="62">
        <v>72389567</v>
      </c>
      <c r="I37" s="62">
        <v>2674938</v>
      </c>
      <c r="J37" s="62">
        <v>0</v>
      </c>
      <c r="K37" s="3"/>
    </row>
    <row r="38" spans="1:11" s="16" customFormat="1" ht="12.75" customHeight="1">
      <c r="A38" s="1"/>
      <c r="B38" s="37" t="s">
        <v>35</v>
      </c>
      <c r="C38" s="63">
        <v>91270498</v>
      </c>
      <c r="D38" s="63">
        <v>88752394</v>
      </c>
      <c r="E38" s="63">
        <v>83982205</v>
      </c>
      <c r="F38" s="15"/>
      <c r="G38" s="37" t="s">
        <v>35</v>
      </c>
      <c r="H38" s="63">
        <v>91270498</v>
      </c>
      <c r="I38" s="63">
        <v>88752394</v>
      </c>
      <c r="J38" s="63">
        <v>83982205</v>
      </c>
      <c r="K38" s="15"/>
    </row>
    <row r="39" spans="1:11" ht="12.75" customHeight="1">
      <c r="B39" s="39" t="s">
        <v>53</v>
      </c>
      <c r="C39" s="65">
        <v>983107976</v>
      </c>
      <c r="D39" s="65">
        <v>1187975125</v>
      </c>
      <c r="E39" s="65">
        <v>0</v>
      </c>
      <c r="G39" s="38" t="s">
        <v>8</v>
      </c>
      <c r="H39" s="66">
        <f>H32+H35</f>
        <v>5250700737</v>
      </c>
      <c r="I39" s="66">
        <f>I32+I35</f>
        <v>5005044054</v>
      </c>
      <c r="J39" s="66">
        <f>J32+J35</f>
        <v>6899736857</v>
      </c>
      <c r="K39" s="3"/>
    </row>
    <row r="40" spans="1:11" ht="12.75" customHeight="1">
      <c r="A40" s="16"/>
      <c r="B40" s="38" t="s">
        <v>8</v>
      </c>
      <c r="C40" s="66">
        <f>C30+C35</f>
        <v>12862925358</v>
      </c>
      <c r="D40" s="66">
        <f t="shared" ref="D40:E40" si="4">D30+D35</f>
        <v>8162674486</v>
      </c>
      <c r="E40" s="66">
        <f t="shared" si="4"/>
        <v>8506587285</v>
      </c>
      <c r="G40" s="32" t="s">
        <v>9</v>
      </c>
      <c r="H40" s="59"/>
      <c r="I40" s="59"/>
      <c r="J40" s="59"/>
      <c r="K40" s="3"/>
    </row>
    <row r="41" spans="1:11" ht="12.75" customHeight="1">
      <c r="B41" s="32" t="s">
        <v>9</v>
      </c>
      <c r="C41" s="59"/>
      <c r="D41" s="59"/>
      <c r="E41" s="59"/>
      <c r="G41" s="51" t="s">
        <v>36</v>
      </c>
      <c r="H41" s="60">
        <f>SUM(H42:H46)</f>
        <v>81958147771</v>
      </c>
      <c r="I41" s="60">
        <f t="shared" ref="I41:J41" si="5">SUM(I42:I46)</f>
        <v>88848730130</v>
      </c>
      <c r="J41" s="60">
        <f t="shared" si="5"/>
        <v>96594273649</v>
      </c>
      <c r="K41" s="3"/>
    </row>
    <row r="42" spans="1:11" ht="12.75" customHeight="1">
      <c r="B42" s="51" t="s">
        <v>36</v>
      </c>
      <c r="C42" s="60">
        <f>SUM(C43:C47)</f>
        <v>96478175905</v>
      </c>
      <c r="D42" s="60">
        <f t="shared" ref="D42:E42" si="6">SUM(D43:D47)</f>
        <v>95358669836</v>
      </c>
      <c r="E42" s="60">
        <f t="shared" si="6"/>
        <v>98815801642</v>
      </c>
      <c r="G42" s="33" t="s">
        <v>37</v>
      </c>
      <c r="H42" s="61">
        <v>3520000000</v>
      </c>
      <c r="I42" s="61">
        <v>3520000000</v>
      </c>
      <c r="J42" s="61">
        <v>3520000000</v>
      </c>
      <c r="K42" s="3"/>
    </row>
    <row r="43" spans="1:11" s="16" customFormat="1" ht="12.75" customHeight="1">
      <c r="A43" s="1"/>
      <c r="B43" s="33" t="s">
        <v>37</v>
      </c>
      <c r="C43" s="61">
        <v>3520000000</v>
      </c>
      <c r="D43" s="61">
        <v>3520000000</v>
      </c>
      <c r="E43" s="61">
        <v>3520000000</v>
      </c>
      <c r="F43" s="3"/>
      <c r="G43" s="34" t="s">
        <v>38</v>
      </c>
      <c r="H43" s="62">
        <v>46374975974</v>
      </c>
      <c r="I43" s="62">
        <v>46374975974</v>
      </c>
      <c r="J43" s="62">
        <v>46374975974</v>
      </c>
      <c r="K43" s="3"/>
    </row>
    <row r="44" spans="1:11" ht="12.75" customHeight="1">
      <c r="B44" s="34" t="s">
        <v>38</v>
      </c>
      <c r="C44" s="62">
        <v>46374975974</v>
      </c>
      <c r="D44" s="62">
        <v>46374975974</v>
      </c>
      <c r="E44" s="62">
        <v>46374975974</v>
      </c>
      <c r="G44" s="34" t="s">
        <v>39</v>
      </c>
      <c r="H44" s="62">
        <v>-8776905678</v>
      </c>
      <c r="I44" s="62">
        <v>-5863540151</v>
      </c>
      <c r="J44" s="62">
        <v>-6627106114</v>
      </c>
      <c r="K44" s="3"/>
    </row>
    <row r="45" spans="1:11" ht="12.75" customHeight="1">
      <c r="B45" s="34" t="s">
        <v>39</v>
      </c>
      <c r="C45" s="62">
        <v>-8776905678</v>
      </c>
      <c r="D45" s="62">
        <v>-5863540151</v>
      </c>
      <c r="E45" s="62">
        <v>-6627106114</v>
      </c>
      <c r="G45" s="34" t="s">
        <v>40</v>
      </c>
      <c r="H45" s="62">
        <v>-98498944</v>
      </c>
      <c r="I45" s="62">
        <v>-79503319</v>
      </c>
      <c r="J45" s="62">
        <v>-44600675</v>
      </c>
      <c r="K45" s="3"/>
    </row>
    <row r="46" spans="1:11" ht="12.75" customHeight="1">
      <c r="B46" s="34" t="s">
        <v>40</v>
      </c>
      <c r="C46" s="62">
        <v>-98498944</v>
      </c>
      <c r="D46" s="62">
        <v>-79503319</v>
      </c>
      <c r="E46" s="62">
        <v>-38887373</v>
      </c>
      <c r="F46" s="15"/>
      <c r="G46" s="35" t="s">
        <v>41</v>
      </c>
      <c r="H46" s="64">
        <v>40938576419</v>
      </c>
      <c r="I46" s="64">
        <v>44896797626</v>
      </c>
      <c r="J46" s="64">
        <v>53371004464</v>
      </c>
      <c r="K46" s="15"/>
    </row>
    <row r="47" spans="1:11" ht="12.75" customHeight="1">
      <c r="B47" s="35" t="s">
        <v>41</v>
      </c>
      <c r="C47" s="64">
        <v>55458604553</v>
      </c>
      <c r="D47" s="64">
        <v>51406737332</v>
      </c>
      <c r="E47" s="64">
        <v>55586819155</v>
      </c>
      <c r="F47" s="15"/>
      <c r="G47" s="51" t="s">
        <v>42</v>
      </c>
      <c r="H47" s="60">
        <v>0</v>
      </c>
      <c r="I47" s="60">
        <v>0</v>
      </c>
      <c r="J47" s="60">
        <v>0</v>
      </c>
      <c r="K47" s="15"/>
    </row>
    <row r="48" spans="1:11" ht="15" customHeight="1">
      <c r="A48" s="16"/>
      <c r="B48" s="51" t="s">
        <v>42</v>
      </c>
      <c r="C48" s="60">
        <v>9221236155</v>
      </c>
      <c r="D48" s="60">
        <v>4562580802</v>
      </c>
      <c r="E48" s="60">
        <v>116062174</v>
      </c>
      <c r="G48" s="38" t="s">
        <v>10</v>
      </c>
      <c r="H48" s="66">
        <f>H41+H47</f>
        <v>81958147771</v>
      </c>
      <c r="I48" s="66">
        <f t="shared" ref="I48:J48" si="7">I41+I47</f>
        <v>88848730130</v>
      </c>
      <c r="J48" s="66">
        <f t="shared" si="7"/>
        <v>96594273649</v>
      </c>
    </row>
    <row r="49" spans="1:11" ht="12.75" customHeight="1">
      <c r="B49" s="38" t="s">
        <v>10</v>
      </c>
      <c r="C49" s="66">
        <f>C42+C48</f>
        <v>105699412060</v>
      </c>
      <c r="D49" s="66">
        <f t="shared" ref="D49:E49" si="8">D42+D48</f>
        <v>99921250638</v>
      </c>
      <c r="E49" s="66">
        <f t="shared" si="8"/>
        <v>98931863816</v>
      </c>
      <c r="G49" s="40" t="s">
        <v>11</v>
      </c>
      <c r="H49" s="67">
        <f>H48+H39</f>
        <v>87208848508</v>
      </c>
      <c r="I49" s="67">
        <f t="shared" ref="I49:J49" si="9">I48+I39</f>
        <v>93853774184</v>
      </c>
      <c r="J49" s="67">
        <f t="shared" si="9"/>
        <v>103494010506</v>
      </c>
    </row>
    <row r="50" spans="1:11" s="16" customFormat="1" ht="12.75" customHeight="1">
      <c r="A50" s="1"/>
      <c r="B50" s="40" t="s">
        <v>11</v>
      </c>
      <c r="C50" s="67">
        <f>C49+C40</f>
        <v>118562337418</v>
      </c>
      <c r="D50" s="67">
        <f t="shared" ref="D50:E50" si="10">D49+D40</f>
        <v>108083925124</v>
      </c>
      <c r="E50" s="67">
        <f t="shared" si="10"/>
        <v>107438451101</v>
      </c>
      <c r="F50" s="3"/>
      <c r="G50" s="1" t="s">
        <v>14</v>
      </c>
      <c r="H50" s="1"/>
      <c r="I50" s="2"/>
      <c r="J50" s="2"/>
      <c r="K50" s="1"/>
    </row>
    <row r="51" spans="1:11" ht="15" customHeight="1">
      <c r="A51" s="16"/>
      <c r="B51" s="1" t="s">
        <v>14</v>
      </c>
    </row>
    <row r="52" spans="1:11" s="16" customFormat="1" ht="12.75" customHeight="1">
      <c r="A52" s="1"/>
      <c r="B52" s="1"/>
      <c r="C52" s="2"/>
      <c r="D52" s="2"/>
      <c r="E52" s="2"/>
      <c r="F52" s="3"/>
      <c r="G52" s="1"/>
      <c r="H52" s="2"/>
      <c r="I52" s="2"/>
      <c r="J52" s="2"/>
      <c r="K52" s="1"/>
    </row>
    <row r="53" spans="1:11" ht="12.75" customHeight="1">
      <c r="F53" s="1"/>
    </row>
    <row r="54" spans="1:11" ht="12.75" customHeight="1">
      <c r="H54" s="2"/>
    </row>
    <row r="55" spans="1:11" ht="12.75" customHeight="1"/>
    <row r="56" spans="1:11" ht="12.75" customHeight="1"/>
    <row r="57" spans="1:11" ht="12.75" customHeight="1"/>
  </sheetData>
  <mergeCells count="12">
    <mergeCell ref="B3:E3"/>
    <mergeCell ref="G3:J3"/>
    <mergeCell ref="B4:E4"/>
    <mergeCell ref="G4:J4"/>
    <mergeCell ref="B7:B8"/>
    <mergeCell ref="D7:D8"/>
    <mergeCell ref="E7:E8"/>
    <mergeCell ref="G7:G8"/>
    <mergeCell ref="I7:I8"/>
    <mergeCell ref="J7:J8"/>
    <mergeCell ref="C7:C8"/>
    <mergeCell ref="H7:H8"/>
  </mergeCells>
  <phoneticPr fontId="21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B1:L31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I21" sqref="I21"/>
    </sheetView>
  </sheetViews>
  <sheetFormatPr defaultColWidth="26.1640625" defaultRowHeight="12"/>
  <cols>
    <col min="1" max="1" width="0.5" style="1" customWidth="1"/>
    <col min="2" max="2" width="28.33203125" style="1" customWidth="1"/>
    <col min="3" max="6" width="18.83203125" style="23" customWidth="1"/>
    <col min="7" max="7" width="16.6640625" style="4" bestFit="1" customWidth="1"/>
    <col min="8" max="8" width="28.33203125" style="1" customWidth="1"/>
    <col min="9" max="12" width="18.83203125" style="23" customWidth="1"/>
    <col min="13" max="16384" width="26.1640625" style="1"/>
  </cols>
  <sheetData>
    <row r="1" spans="2:12" s="9" customFormat="1" ht="7.5" customHeight="1">
      <c r="B1" s="5"/>
      <c r="C1" s="8"/>
      <c r="D1" s="8"/>
      <c r="E1" s="8"/>
      <c r="F1" s="8"/>
      <c r="G1" s="8"/>
      <c r="H1" s="5"/>
      <c r="I1" s="8"/>
      <c r="J1" s="8"/>
      <c r="K1" s="8"/>
      <c r="L1" s="8"/>
    </row>
    <row r="2" spans="2:12" s="9" customFormat="1" ht="7.5" customHeight="1">
      <c r="B2" s="5"/>
      <c r="C2" s="8"/>
      <c r="D2" s="8"/>
      <c r="E2" s="8"/>
      <c r="F2" s="8"/>
      <c r="G2" s="8"/>
      <c r="H2" s="5"/>
      <c r="I2" s="8"/>
      <c r="J2" s="8"/>
      <c r="K2" s="8"/>
      <c r="L2" s="8"/>
    </row>
    <row r="3" spans="2:12" s="21" customFormat="1" ht="20.25">
      <c r="B3" s="88" t="s">
        <v>12</v>
      </c>
      <c r="C3" s="88"/>
      <c r="D3" s="88"/>
      <c r="E3" s="88"/>
      <c r="F3" s="88"/>
      <c r="G3" s="20"/>
      <c r="H3" s="88" t="s">
        <v>13</v>
      </c>
      <c r="I3" s="88"/>
      <c r="J3" s="88"/>
      <c r="K3" s="88"/>
      <c r="L3" s="88"/>
    </row>
    <row r="4" spans="2:12" s="9" customFormat="1" ht="20.25" customHeight="1">
      <c r="B4" s="22"/>
      <c r="C4" s="86"/>
      <c r="D4" s="86"/>
      <c r="E4" s="86"/>
      <c r="F4" s="86"/>
      <c r="G4" s="8"/>
      <c r="H4" s="22"/>
      <c r="I4" s="86"/>
      <c r="J4" s="86"/>
      <c r="K4" s="86"/>
      <c r="L4" s="86"/>
    </row>
    <row r="5" spans="2:12" ht="20.25" customHeight="1"/>
    <row r="6" spans="2:12" ht="20.25" customHeight="1">
      <c r="B6" s="5" t="s">
        <v>2</v>
      </c>
      <c r="F6" s="24" t="s">
        <v>3</v>
      </c>
      <c r="H6" s="5" t="s">
        <v>4</v>
      </c>
      <c r="L6" s="24" t="s">
        <v>3</v>
      </c>
    </row>
    <row r="7" spans="2:12" ht="20.25" customHeight="1">
      <c r="B7" s="94" t="s">
        <v>45</v>
      </c>
      <c r="C7" s="95" t="s">
        <v>71</v>
      </c>
      <c r="D7" s="96"/>
      <c r="E7" s="95" t="s">
        <v>72</v>
      </c>
      <c r="F7" s="96"/>
      <c r="H7" s="94" t="s">
        <v>46</v>
      </c>
      <c r="I7" s="95" t="s">
        <v>71</v>
      </c>
      <c r="J7" s="96"/>
      <c r="K7" s="95" t="s">
        <v>72</v>
      </c>
      <c r="L7" s="96"/>
    </row>
    <row r="8" spans="2:12" ht="20.25" customHeight="1">
      <c r="B8" s="94"/>
      <c r="C8" s="81" t="s">
        <v>48</v>
      </c>
      <c r="D8" s="82" t="s">
        <v>49</v>
      </c>
      <c r="E8" s="81" t="s">
        <v>48</v>
      </c>
      <c r="F8" s="82" t="s">
        <v>49</v>
      </c>
      <c r="H8" s="94"/>
      <c r="I8" s="81" t="s">
        <v>48</v>
      </c>
      <c r="J8" s="82" t="s">
        <v>49</v>
      </c>
      <c r="K8" s="81" t="s">
        <v>48</v>
      </c>
      <c r="L8" s="82" t="s">
        <v>49</v>
      </c>
    </row>
    <row r="9" spans="2:12" ht="20.25" customHeight="1">
      <c r="B9" s="43" t="s">
        <v>61</v>
      </c>
      <c r="C9" s="68">
        <v>15047529775</v>
      </c>
      <c r="D9" s="77">
        <v>27938592204</v>
      </c>
      <c r="E9" s="68">
        <v>6474445048</v>
      </c>
      <c r="F9" s="77">
        <v>13376351750</v>
      </c>
      <c r="H9" s="43" t="s">
        <v>61</v>
      </c>
      <c r="I9" s="68">
        <v>2403666596</v>
      </c>
      <c r="J9" s="77">
        <v>5269803604</v>
      </c>
      <c r="K9" s="68">
        <v>3915292618</v>
      </c>
      <c r="L9" s="77">
        <v>8387871043</v>
      </c>
    </row>
    <row r="10" spans="2:12" s="16" customFormat="1" ht="20.25" customHeight="1">
      <c r="B10" s="45" t="s">
        <v>66</v>
      </c>
      <c r="C10" s="69">
        <v>7800371081</v>
      </c>
      <c r="D10" s="78">
        <v>16152163858</v>
      </c>
      <c r="E10" s="69">
        <v>7240403499</v>
      </c>
      <c r="F10" s="78">
        <v>13184028838</v>
      </c>
      <c r="G10" s="25"/>
      <c r="H10" s="45" t="s">
        <v>66</v>
      </c>
      <c r="I10" s="69">
        <v>4606984446</v>
      </c>
      <c r="J10" s="78">
        <v>9691672096</v>
      </c>
      <c r="K10" s="69">
        <v>5300397506</v>
      </c>
      <c r="L10" s="78">
        <v>10201173013</v>
      </c>
    </row>
    <row r="11" spans="2:12" ht="20.25" customHeight="1">
      <c r="B11" s="46" t="s">
        <v>67</v>
      </c>
      <c r="C11" s="70">
        <f t="shared" ref="C11:E11" si="0">C9-C10</f>
        <v>7247158694</v>
      </c>
      <c r="D11" s="79">
        <f t="shared" si="0"/>
        <v>11786428346</v>
      </c>
      <c r="E11" s="70">
        <f t="shared" si="0"/>
        <v>-765958451</v>
      </c>
      <c r="F11" s="79">
        <v>192322912</v>
      </c>
      <c r="H11" s="46" t="s">
        <v>62</v>
      </c>
      <c r="I11" s="70">
        <f t="shared" ref="I11:J11" si="1">I9-I10</f>
        <v>-2203317850</v>
      </c>
      <c r="J11" s="79">
        <f t="shared" si="1"/>
        <v>-4421868492</v>
      </c>
      <c r="K11" s="70">
        <v>-1385104888</v>
      </c>
      <c r="L11" s="79">
        <v>-1813301970</v>
      </c>
    </row>
    <row r="12" spans="2:12" ht="20.25" customHeight="1">
      <c r="B12" s="45" t="s">
        <v>54</v>
      </c>
      <c r="C12" s="69">
        <v>73439850</v>
      </c>
      <c r="D12" s="78">
        <v>83689624</v>
      </c>
      <c r="E12" s="69">
        <v>14468035</v>
      </c>
      <c r="F12" s="78">
        <v>123239243</v>
      </c>
      <c r="H12" s="45" t="s">
        <v>54</v>
      </c>
      <c r="I12" s="69">
        <v>72311998</v>
      </c>
      <c r="J12" s="78">
        <v>77207081</v>
      </c>
      <c r="K12" s="69">
        <v>11491737</v>
      </c>
      <c r="L12" s="78">
        <v>120250016</v>
      </c>
    </row>
    <row r="13" spans="2:12" ht="20.25" customHeight="1">
      <c r="B13" s="45" t="s">
        <v>55</v>
      </c>
      <c r="C13" s="69">
        <v>48299876</v>
      </c>
      <c r="D13" s="78">
        <v>63492095</v>
      </c>
      <c r="E13" s="69">
        <v>17869088</v>
      </c>
      <c r="F13" s="78">
        <v>44759657</v>
      </c>
      <c r="G13" s="26"/>
      <c r="H13" s="45" t="s">
        <v>55</v>
      </c>
      <c r="I13" s="69">
        <v>40672559</v>
      </c>
      <c r="J13" s="78">
        <v>55805780</v>
      </c>
      <c r="K13" s="69">
        <v>17825302</v>
      </c>
      <c r="L13" s="78">
        <v>32147506</v>
      </c>
    </row>
    <row r="14" spans="2:12" ht="20.25" customHeight="1">
      <c r="B14" s="45" t="s">
        <v>56</v>
      </c>
      <c r="C14" s="69">
        <v>596614138</v>
      </c>
      <c r="D14" s="78">
        <v>1206671507</v>
      </c>
      <c r="E14" s="69">
        <v>735532218</v>
      </c>
      <c r="F14" s="78">
        <v>1377168137</v>
      </c>
      <c r="H14" s="45" t="s">
        <v>56</v>
      </c>
      <c r="I14" s="69">
        <v>436750505</v>
      </c>
      <c r="J14" s="78">
        <v>895063237</v>
      </c>
      <c r="K14" s="69">
        <v>618116303</v>
      </c>
      <c r="L14" s="78">
        <v>1167446020</v>
      </c>
    </row>
    <row r="15" spans="2:12" ht="20.25" customHeight="1">
      <c r="B15" s="45" t="s">
        <v>57</v>
      </c>
      <c r="C15" s="69">
        <v>45069346</v>
      </c>
      <c r="D15" s="78">
        <v>164538436</v>
      </c>
      <c r="E15" s="69">
        <v>90744479</v>
      </c>
      <c r="F15" s="78">
        <v>159031445</v>
      </c>
      <c r="G15" s="26"/>
      <c r="H15" s="45" t="s">
        <v>57</v>
      </c>
      <c r="I15" s="69">
        <v>43177668</v>
      </c>
      <c r="J15" s="78">
        <v>157056490</v>
      </c>
      <c r="K15" s="69">
        <v>84948946</v>
      </c>
      <c r="L15" s="78">
        <v>150277002</v>
      </c>
    </row>
    <row r="16" spans="2:12" ht="20.25" customHeight="1">
      <c r="B16" s="45" t="s">
        <v>58</v>
      </c>
      <c r="C16" s="69">
        <v>0</v>
      </c>
      <c r="D16" s="78">
        <v>0</v>
      </c>
      <c r="E16" s="69">
        <v>-99775113</v>
      </c>
      <c r="F16" s="78">
        <v>-168270121</v>
      </c>
      <c r="G16" s="26"/>
      <c r="H16" s="46" t="s">
        <v>63</v>
      </c>
      <c r="I16" s="71">
        <f>I11+I12-I13+I14-I15</f>
        <v>-1778105574</v>
      </c>
      <c r="J16" s="79">
        <f t="shared" ref="J16" si="2">J11+J12-J13+J14-J15</f>
        <v>-3662460444</v>
      </c>
      <c r="K16" s="71">
        <v>-858271096</v>
      </c>
      <c r="L16" s="79">
        <v>-708030442</v>
      </c>
    </row>
    <row r="17" spans="2:12" s="16" customFormat="1" ht="20.25" customHeight="1">
      <c r="B17" s="46" t="s">
        <v>68</v>
      </c>
      <c r="C17" s="71">
        <f t="shared" ref="C17:E17" si="3">C11+C12-C13+C14-C15+C16</f>
        <v>7823843460</v>
      </c>
      <c r="D17" s="79">
        <f t="shared" si="3"/>
        <v>12848758946</v>
      </c>
      <c r="E17" s="71">
        <f t="shared" si="3"/>
        <v>-224346878</v>
      </c>
      <c r="F17" s="79">
        <v>1320669069</v>
      </c>
      <c r="G17" s="25"/>
      <c r="H17" s="45" t="s">
        <v>64</v>
      </c>
      <c r="I17" s="83">
        <v>262273312</v>
      </c>
      <c r="J17" s="78">
        <v>295760763</v>
      </c>
      <c r="K17" s="69">
        <v>-505251827</v>
      </c>
      <c r="L17" s="78">
        <v>-876263132</v>
      </c>
    </row>
    <row r="18" spans="2:12" ht="20.25" customHeight="1">
      <c r="B18" s="45" t="s">
        <v>64</v>
      </c>
      <c r="C18" s="69">
        <v>2353213223</v>
      </c>
      <c r="D18" s="78">
        <v>4270737410</v>
      </c>
      <c r="E18" s="69">
        <v>-446495553</v>
      </c>
      <c r="F18" s="78">
        <v>-541557184</v>
      </c>
      <c r="G18" s="26"/>
      <c r="H18" s="48" t="s">
        <v>65</v>
      </c>
      <c r="I18" s="84">
        <f>I16-I17</f>
        <v>-2040378886</v>
      </c>
      <c r="J18" s="85">
        <f t="shared" ref="J18" si="4">J16-J17</f>
        <v>-3958221207</v>
      </c>
      <c r="K18" s="84">
        <v>-353019269</v>
      </c>
      <c r="L18" s="85">
        <v>168232690</v>
      </c>
    </row>
    <row r="19" spans="2:12" s="18" customFormat="1" ht="20.25" customHeight="1">
      <c r="B19" s="46" t="s">
        <v>69</v>
      </c>
      <c r="C19" s="72">
        <f>C17-C18</f>
        <v>5470630237</v>
      </c>
      <c r="D19" s="73">
        <f t="shared" ref="D19" si="5">D17-D18</f>
        <v>8578021536</v>
      </c>
      <c r="E19" s="72">
        <f t="shared" ref="E19" si="6">E17-E18</f>
        <v>222148675</v>
      </c>
      <c r="F19" s="73">
        <v>1862226253</v>
      </c>
      <c r="G19" s="27"/>
      <c r="H19" s="1" t="s">
        <v>14</v>
      </c>
      <c r="I19" s="23"/>
      <c r="J19" s="23"/>
      <c r="K19" s="23"/>
      <c r="L19" s="23"/>
    </row>
    <row r="20" spans="2:12" ht="20.25" customHeight="1">
      <c r="B20" s="44" t="s">
        <v>43</v>
      </c>
      <c r="C20" s="74">
        <v>2771213573</v>
      </c>
      <c r="D20" s="75">
        <v>4058807089</v>
      </c>
      <c r="E20" s="74">
        <v>427692473</v>
      </c>
      <c r="F20" s="75">
        <v>2067770051</v>
      </c>
    </row>
    <row r="21" spans="2:12" ht="20.25" customHeight="1">
      <c r="B21" s="47" t="s">
        <v>44</v>
      </c>
      <c r="C21" s="76">
        <v>2699416664</v>
      </c>
      <c r="D21" s="80">
        <v>4519214447</v>
      </c>
      <c r="E21" s="76">
        <v>-205543798</v>
      </c>
      <c r="F21" s="80">
        <v>-205543798</v>
      </c>
    </row>
    <row r="22" spans="2:12" ht="20.25" customHeight="1">
      <c r="B22" s="1" t="s">
        <v>14</v>
      </c>
      <c r="G22" s="26"/>
    </row>
    <row r="23" spans="2:12" ht="20.25" customHeight="1">
      <c r="G23" s="26"/>
    </row>
    <row r="24" spans="2:12" ht="20.25" customHeight="1"/>
    <row r="25" spans="2:12" ht="15" customHeight="1"/>
    <row r="26" spans="2:12">
      <c r="H26" s="49"/>
    </row>
    <row r="29" spans="2:12">
      <c r="G29" s="23"/>
    </row>
    <row r="30" spans="2:12">
      <c r="H30" s="49"/>
    </row>
    <row r="31" spans="2:12">
      <c r="H31" s="50"/>
    </row>
  </sheetData>
  <mergeCells count="8">
    <mergeCell ref="B3:F3"/>
    <mergeCell ref="H3:L3"/>
    <mergeCell ref="B7:B8"/>
    <mergeCell ref="H7:H8"/>
    <mergeCell ref="C7:D7"/>
    <mergeCell ref="E7:F7"/>
    <mergeCell ref="I7:J7"/>
    <mergeCell ref="K7:L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FS_2Q</vt:lpstr>
      <vt:lpstr>IS_2Q</vt:lpstr>
      <vt:lpstr>FS_2Q!Print_Area</vt:lpstr>
      <vt:lpstr>IS_2Q!Print_Area</vt:lpstr>
      <vt:lpstr>표지!Print_Area</vt:lpstr>
    </vt:vector>
  </TitlesOfParts>
  <Company>JOYMAX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JMXHQPC020</cp:lastModifiedBy>
  <cp:lastPrinted>2013-02-07T06:33:18Z</cp:lastPrinted>
  <dcterms:created xsi:type="dcterms:W3CDTF">2011-08-31T07:22:38Z</dcterms:created>
  <dcterms:modified xsi:type="dcterms:W3CDTF">2013-08-12T13:25:58Z</dcterms:modified>
</cp:coreProperties>
</file>