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15" yWindow="-75" windowWidth="14445" windowHeight="12750"/>
  </bookViews>
  <sheets>
    <sheet name="표지" sheetId="3" r:id="rId1"/>
    <sheet name="FS_3Q" sheetId="1" r:id="rId2"/>
    <sheet name="IS_3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FS_3Q!$B$1:$J$52</definedName>
    <definedName name="_xlnm.Print_Area" localSheetId="2">IS_3Q!$A$1:$L$26</definedName>
    <definedName name="_xlnm.Print_Area" localSheetId="0">표지!$A$1:$X$38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I20" i="2" l="1"/>
  <c r="C20" i="2"/>
  <c r="L16" i="2"/>
  <c r="J18" i="2"/>
  <c r="J16" i="2"/>
  <c r="I18" i="2"/>
  <c r="I16" i="2"/>
  <c r="I21" i="2" s="1"/>
  <c r="F16" i="2"/>
  <c r="E17" i="2"/>
  <c r="E16" i="2"/>
  <c r="E15" i="2"/>
  <c r="D18" i="2"/>
  <c r="D17" i="2"/>
  <c r="C18" i="2"/>
  <c r="D16" i="2"/>
  <c r="C16" i="2"/>
  <c r="C22" i="2" s="1"/>
  <c r="E22" i="2" l="1"/>
  <c r="K16" i="2"/>
  <c r="K21" i="2" s="1"/>
  <c r="H47" i="1" l="1"/>
  <c r="H34" i="1"/>
  <c r="H31" i="1"/>
  <c r="H18" i="1"/>
  <c r="H10" i="1"/>
  <c r="C35" i="1"/>
  <c r="C30" i="1"/>
  <c r="C18" i="1"/>
  <c r="C10" i="1"/>
  <c r="I10" i="1" l="1"/>
  <c r="J10" i="1"/>
  <c r="I18" i="1"/>
  <c r="J18" i="1"/>
  <c r="I31" i="1"/>
  <c r="J31" i="1"/>
  <c r="I34" i="1"/>
  <c r="J34" i="1"/>
  <c r="I47" i="1"/>
  <c r="J47" i="1"/>
  <c r="D10" i="1"/>
  <c r="E10" i="1"/>
  <c r="D18" i="1"/>
  <c r="E18" i="1"/>
  <c r="D30" i="1"/>
  <c r="E30" i="1"/>
  <c r="D35" i="1"/>
  <c r="E35" i="1"/>
  <c r="D43" i="1"/>
  <c r="D50" i="1" s="1"/>
  <c r="E43" i="1"/>
  <c r="E50" i="1" s="1"/>
  <c r="C43" i="1"/>
  <c r="C50" i="1" s="1"/>
  <c r="J39" i="1" l="1"/>
  <c r="J48" i="1" s="1"/>
  <c r="D41" i="1"/>
  <c r="D51" i="1" s="1"/>
  <c r="D28" i="1"/>
  <c r="E41" i="1"/>
  <c r="E51" i="1" s="1"/>
  <c r="E28" i="1"/>
  <c r="I39" i="1"/>
  <c r="I48" i="1" s="1"/>
  <c r="I29" i="1"/>
  <c r="J29" i="1"/>
  <c r="H29" i="1"/>
  <c r="C28" i="1"/>
  <c r="H39" i="1"/>
  <c r="H48" i="1" s="1"/>
  <c r="C41" i="1"/>
  <c r="C51" i="1" s="1"/>
</calcChain>
</file>

<file path=xl/sharedStrings.xml><?xml version="1.0" encoding="utf-8"?>
<sst xmlns="http://schemas.openxmlformats.org/spreadsheetml/2006/main" count="153" uniqueCount="88">
  <si>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</si>
  <si>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</si>
  <si>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</si>
  <si>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</si>
  <si>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</si>
  <si>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</si>
  <si>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</si>
  <si>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</si>
  <si>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</si>
  <si>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</si>
  <si>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</si>
  <si>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</si>
  <si>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</si>
  <si>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</si>
  <si>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</si>
  <si>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</si>
  <si>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</si>
  <si>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</si>
  <si>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</si>
  <si>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단기대여금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</si>
  <si>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</si>
  <si>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</si>
  <si>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</si>
  <si>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</si>
  <si>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</si>
  <si>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</si>
  <si>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</si>
  <si>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</si>
  <si>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</si>
  <si>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</si>
  <si>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</si>
  <si>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</si>
  <si>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</si>
  <si>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</si>
  <si>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</si>
  <si>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</si>
  <si>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</si>
  <si>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기타비유동부채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</si>
  <si>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</si>
  <si>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</si>
  <si>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</si>
  <si>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</si>
  <si>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</si>
  <si>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</si>
  <si>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</si>
  <si>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로열티수익</t>
    <phoneticPr fontId="31" type="noConversion"/>
  </si>
  <si>
    <t>I. 매출액</t>
    <phoneticPr fontId="19" type="noConversion"/>
  </si>
  <si>
    <t>인터넷매출</t>
    <phoneticPr fontId="31" type="noConversion"/>
  </si>
  <si>
    <t>로열티수익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</si>
  <si>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</si>
  <si>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</si>
  <si>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</si>
  <si>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</si>
  <si>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</si>
  <si>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</si>
  <si>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</si>
  <si>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</si>
  <si>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</si>
  <si>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</si>
  <si>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</si>
  <si>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</si>
  <si>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비지배지분</t>
    <phoneticPr fontId="31" type="noConversion"/>
  </si>
  <si>
    <t>I. 매출액</t>
    <phoneticPr fontId="19" type="noConversion"/>
  </si>
  <si>
    <t>인터넷매출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</si>
  <si>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</si>
  <si>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</si>
  <si>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</si>
  <si>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</si>
  <si>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IV. 영업이익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</si>
  <si>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</si>
  <si>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</si>
  <si>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</si>
  <si>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</si>
  <si>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</si>
  <si>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</si>
  <si>
    <t>2010년말</t>
    <phoneticPr fontId="21" type="noConversion"/>
  </si>
  <si>
    <t>장기금융상품</t>
    <phoneticPr fontId="19" type="noConversion"/>
  </si>
  <si>
    <t>투자부동산</t>
    <phoneticPr fontId="19" type="noConversion"/>
  </si>
  <si>
    <t>3개월</t>
  </si>
  <si>
    <t>누적</t>
  </si>
  <si>
    <t>이연법인세부채</t>
    <phoneticPr fontId="19" type="noConversion"/>
  </si>
  <si>
    <t>2012년 3분기말</t>
    <phoneticPr fontId="21" type="noConversion"/>
  </si>
  <si>
    <t>제16기 3분기</t>
    <phoneticPr fontId="21" type="noConversion"/>
  </si>
  <si>
    <t>제15기 3분기</t>
    <phoneticPr fontId="21" type="noConversion"/>
  </si>
  <si>
    <t xml:space="preserve">  종속기업투자주식</t>
    <phoneticPr fontId="19" type="noConversion"/>
  </si>
  <si>
    <t xml:space="preserve">  관계기업투자주식</t>
    <phoneticPr fontId="19" type="noConversion"/>
  </si>
  <si>
    <t>영업외수익</t>
    <phoneticPr fontId="31" type="noConversion"/>
  </si>
  <si>
    <t>영업외비용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</si>
</sst>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.0000_);[Red]\(#,##0.0000\)"/>
  </numFmts>
  <fonts count="248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/>
      <diagonal/>
    </border>
    <border>
      <left style="thin">
        <color rgb="FFA5A5A5"/>
      </left>
      <right style="thin">
        <color rgb="FFA5A5A5"/>
      </right>
      <top/>
      <bottom/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9" fillId="0" borderId="14" xfId="2" applyNumberFormat="1" applyFont="1" applyBorder="1" applyAlignment="1">
      <alignment vertical="center"/>
    </xf>
    <xf numFmtId="177" fontId="28" fillId="0" borderId="14" xfId="2" applyNumberFormat="1" applyFont="1" applyBorder="1" applyAlignment="1">
      <alignment vertical="center"/>
    </xf>
    <xf numFmtId="177" fontId="29" fillId="0" borderId="17" xfId="2" applyNumberFormat="1" applyFont="1" applyBorder="1" applyAlignment="1">
      <alignment vertical="center"/>
    </xf>
    <xf numFmtId="177" fontId="29" fillId="0" borderId="18" xfId="2" applyNumberFormat="1" applyFont="1" applyFill="1" applyBorder="1" applyAlignment="1">
      <alignment vertical="center"/>
    </xf>
    <xf numFmtId="177" fontId="29" fillId="0" borderId="18" xfId="2" applyNumberFormat="1" applyFont="1" applyBorder="1" applyAlignment="1">
      <alignment vertical="center"/>
    </xf>
    <xf numFmtId="177" fontId="28" fillId="35" borderId="14" xfId="2" applyNumberFormat="1" applyFont="1" applyFill="1" applyBorder="1" applyAlignment="1">
      <alignment vertical="center"/>
    </xf>
    <xf numFmtId="177" fontId="28" fillId="35" borderId="11" xfId="2" applyNumberFormat="1" applyFont="1" applyFill="1" applyBorder="1" applyAlignment="1">
      <alignment vertical="center"/>
    </xf>
    <xf numFmtId="176" fontId="18" fillId="0" borderId="0" xfId="1" applyNumberFormat="1" applyFont="1" applyAlignment="1">
      <alignment vertical="center"/>
    </xf>
    <xf numFmtId="176" fontId="18" fillId="0" borderId="0" xfId="2" applyNumberFormat="1" applyFont="1" applyAlignment="1">
      <alignment horizontal="center"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3" fillId="35" borderId="10" xfId="2" applyNumberFormat="1" applyFont="1" applyFill="1" applyBorder="1" applyAlignment="1">
      <alignment vertical="center"/>
    </xf>
    <xf numFmtId="177" fontId="34" fillId="0" borderId="17" xfId="2" applyNumberFormat="1" applyFont="1" applyBorder="1" applyAlignment="1">
      <alignment vertical="center"/>
    </xf>
    <xf numFmtId="177" fontId="30" fillId="0" borderId="0" xfId="2" applyNumberFormat="1" applyFont="1" applyBorder="1">
      <alignment vertical="center"/>
    </xf>
    <xf numFmtId="177" fontId="30" fillId="0" borderId="0" xfId="2" applyNumberFormat="1" applyFont="1">
      <alignment vertical="center"/>
    </xf>
    <xf numFmtId="177" fontId="34" fillId="0" borderId="18" xfId="2" applyNumberFormat="1" applyFont="1" applyBorder="1" applyAlignment="1">
      <alignment vertical="center"/>
    </xf>
    <xf numFmtId="177" fontId="18" fillId="0" borderId="0" xfId="2" applyNumberFormat="1" applyFont="1" applyBorder="1">
      <alignment vertical="center"/>
    </xf>
    <xf numFmtId="177" fontId="34" fillId="0" borderId="12" xfId="2" applyNumberFormat="1" applyFont="1" applyBorder="1" applyAlignment="1">
      <alignment vertical="center"/>
    </xf>
    <xf numFmtId="177" fontId="33" fillId="35" borderId="14" xfId="2" applyNumberFormat="1" applyFont="1" applyFill="1" applyBorder="1" applyAlignment="1">
      <alignment vertical="center"/>
    </xf>
    <xf numFmtId="177" fontId="18" fillId="0" borderId="0" xfId="2" applyNumberFormat="1" applyFont="1" applyFill="1" applyBorder="1">
      <alignment vertical="center"/>
    </xf>
    <xf numFmtId="177" fontId="18" fillId="0" borderId="0" xfId="2" applyNumberFormat="1" applyFont="1" applyFill="1">
      <alignment vertical="center"/>
    </xf>
    <xf numFmtId="177" fontId="34" fillId="0" borderId="17" xfId="2" applyNumberFormat="1" applyFont="1" applyFill="1" applyBorder="1" applyAlignment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41" fontId="28" fillId="0" borderId="14" xfId="4" applyNumberFormat="1" applyFont="1" applyBorder="1" applyAlignment="1">
      <alignment vertical="center" wrapText="1"/>
    </xf>
    <xf numFmtId="41" fontId="29" fillId="0" borderId="17" xfId="4" applyNumberFormat="1" applyFont="1" applyBorder="1" applyAlignment="1">
      <alignment horizontal="left" vertical="center" wrapText="1" indent="1"/>
    </xf>
    <xf numFmtId="41" fontId="29" fillId="0" borderId="18" xfId="4" applyNumberFormat="1" applyFont="1" applyBorder="1" applyAlignment="1">
      <alignment horizontal="left" vertical="center" wrapText="1" indent="1"/>
    </xf>
    <xf numFmtId="41" fontId="29" fillId="0" borderId="12" xfId="4" applyNumberFormat="1" applyFont="1" applyBorder="1" applyAlignment="1">
      <alignment horizontal="left" vertical="center" wrapText="1" indent="1"/>
    </xf>
    <xf numFmtId="41" fontId="29" fillId="0" borderId="17" xfId="4" applyNumberFormat="1" applyFont="1" applyFill="1" applyBorder="1" applyAlignment="1">
      <alignment horizontal="left" vertical="center" wrapText="1" indent="1"/>
    </xf>
    <xf numFmtId="41" fontId="29" fillId="0" borderId="18" xfId="4" applyNumberFormat="1" applyFont="1" applyFill="1" applyBorder="1" applyAlignment="1">
      <alignment horizontal="left" vertical="center" wrapText="1" indent="1"/>
    </xf>
    <xf numFmtId="41" fontId="28" fillId="35" borderId="14" xfId="4" applyNumberFormat="1" applyFont="1" applyFill="1" applyBorder="1" applyAlignment="1">
      <alignment horizontal="left" vertical="center" wrapText="1"/>
    </xf>
    <xf numFmtId="41" fontId="29" fillId="0" borderId="12" xfId="4" applyNumberFormat="1" applyFont="1" applyFill="1" applyBorder="1" applyAlignment="1">
      <alignment horizontal="left" vertical="center" wrapText="1" indent="1"/>
    </xf>
    <xf numFmtId="41" fontId="28" fillId="0" borderId="14" xfId="4" applyNumberFormat="1" applyFont="1" applyBorder="1" applyAlignment="1">
      <alignment horizontal="left" vertical="center" wrapText="1"/>
    </xf>
    <xf numFmtId="41" fontId="28" fillId="35" borderId="11" xfId="4" applyNumberFormat="1" applyFont="1" applyFill="1" applyBorder="1" applyAlignment="1">
      <alignment horizontal="left" vertical="center" wrapText="1"/>
    </xf>
    <xf numFmtId="177" fontId="246" fillId="0" borderId="12" xfId="2" applyNumberFormat="1" applyFont="1" applyBorder="1" applyAlignment="1">
      <alignment vertical="center"/>
    </xf>
    <xf numFmtId="177" fontId="245" fillId="0" borderId="14" xfId="43794" applyNumberFormat="1" applyFont="1" applyBorder="1" applyAlignment="1">
      <alignment vertical="center"/>
    </xf>
    <xf numFmtId="177" fontId="246" fillId="0" borderId="17" xfId="43794" applyNumberFormat="1" applyFont="1" applyBorder="1" applyAlignment="1">
      <alignment vertical="center"/>
    </xf>
    <xf numFmtId="177" fontId="246" fillId="0" borderId="18" xfId="43794" applyNumberFormat="1" applyFont="1" applyBorder="1" applyAlignment="1">
      <alignment vertical="center"/>
    </xf>
    <xf numFmtId="177" fontId="246" fillId="0" borderId="12" xfId="43794" applyNumberFormat="1" applyFont="1" applyFill="1" applyBorder="1" applyAlignment="1">
      <alignment vertical="center"/>
    </xf>
    <xf numFmtId="177" fontId="246" fillId="0" borderId="17" xfId="43794" applyNumberFormat="1" applyFont="1" applyFill="1" applyBorder="1" applyAlignment="1">
      <alignment vertical="center"/>
    </xf>
    <xf numFmtId="177" fontId="246" fillId="0" borderId="18" xfId="43794" applyNumberFormat="1" applyFont="1" applyFill="1" applyBorder="1" applyAlignment="1">
      <alignment vertical="center"/>
    </xf>
    <xf numFmtId="177" fontId="246" fillId="0" borderId="12" xfId="43794" applyNumberFormat="1" applyFont="1" applyBorder="1" applyAlignment="1">
      <alignment vertical="center"/>
    </xf>
    <xf numFmtId="177" fontId="245" fillId="35" borderId="14" xfId="43794" applyNumberFormat="1" applyFont="1" applyFill="1" applyBorder="1" applyAlignment="1">
      <alignment vertical="center"/>
    </xf>
    <xf numFmtId="177" fontId="246" fillId="0" borderId="14" xfId="2" applyNumberFormat="1" applyFont="1" applyBorder="1" applyAlignment="1">
      <alignment vertical="center"/>
    </xf>
    <xf numFmtId="177" fontId="245" fillId="0" borderId="14" xfId="2" applyNumberFormat="1" applyFont="1" applyBorder="1" applyAlignment="1">
      <alignment vertical="center"/>
    </xf>
    <xf numFmtId="177" fontId="246" fillId="0" borderId="17" xfId="2" applyNumberFormat="1" applyFont="1" applyBorder="1" applyAlignment="1">
      <alignment vertical="center"/>
    </xf>
    <xf numFmtId="177" fontId="246" fillId="0" borderId="18" xfId="2" applyNumberFormat="1" applyFont="1" applyBorder="1" applyAlignment="1">
      <alignment vertical="center"/>
    </xf>
    <xf numFmtId="177" fontId="245" fillId="35" borderId="14" xfId="2" applyNumberFormat="1" applyFont="1" applyFill="1" applyBorder="1" applyAlignment="1">
      <alignment vertical="center"/>
    </xf>
    <xf numFmtId="177" fontId="245" fillId="35" borderId="11" xfId="2" applyNumberFormat="1" applyFont="1" applyFill="1" applyBorder="1" applyAlignment="1">
      <alignment vertical="center"/>
    </xf>
    <xf numFmtId="177" fontId="28" fillId="0" borderId="14" xfId="43794" applyNumberFormat="1" applyFont="1" applyBorder="1" applyAlignment="1">
      <alignment vertical="center"/>
    </xf>
    <xf numFmtId="177" fontId="29" fillId="0" borderId="17" xfId="43794" applyNumberFormat="1" applyFont="1" applyBorder="1" applyAlignment="1">
      <alignment vertical="center"/>
    </xf>
    <xf numFmtId="177" fontId="29" fillId="0" borderId="18" xfId="43794" applyNumberFormat="1" applyFont="1" applyBorder="1" applyAlignment="1">
      <alignment vertical="center"/>
    </xf>
    <xf numFmtId="177" fontId="29" fillId="0" borderId="12" xfId="43794" applyNumberFormat="1" applyFont="1" applyFill="1" applyBorder="1" applyAlignment="1">
      <alignment vertical="center"/>
    </xf>
    <xf numFmtId="177" fontId="29" fillId="0" borderId="17" xfId="43794" applyNumberFormat="1" applyFont="1" applyFill="1" applyBorder="1" applyAlignment="1">
      <alignment vertical="center"/>
    </xf>
    <xf numFmtId="177" fontId="29" fillId="0" borderId="18" xfId="43794" applyNumberFormat="1" applyFont="1" applyFill="1" applyBorder="1" applyAlignment="1">
      <alignment vertical="center"/>
    </xf>
    <xf numFmtId="177" fontId="29" fillId="0" borderId="12" xfId="43794" applyNumberFormat="1" applyFont="1" applyBorder="1" applyAlignment="1">
      <alignment vertical="center"/>
    </xf>
    <xf numFmtId="177" fontId="28" fillId="35" borderId="14" xfId="43794" applyNumberFormat="1" applyFont="1" applyFill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4" fillId="0" borderId="12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177" fontId="34" fillId="0" borderId="18" xfId="43794" applyNumberFormat="1" applyFont="1" applyFill="1" applyBorder="1" applyAlignment="1">
      <alignment vertical="center"/>
    </xf>
    <xf numFmtId="41" fontId="34" fillId="0" borderId="18" xfId="1" applyFont="1" applyBorder="1" applyAlignment="1">
      <alignment vertical="center"/>
    </xf>
    <xf numFmtId="41" fontId="34" fillId="0" borderId="21" xfId="1" applyFont="1" applyFill="1" applyBorder="1" applyAlignment="1">
      <alignment vertical="center"/>
    </xf>
    <xf numFmtId="41" fontId="246" fillId="0" borderId="18" xfId="1" applyFont="1" applyBorder="1" applyAlignment="1">
      <alignment vertical="center"/>
    </xf>
    <xf numFmtId="41" fontId="246" fillId="0" borderId="18" xfId="1" applyFont="1" applyFill="1" applyBorder="1" applyAlignment="1">
      <alignment vertical="center"/>
    </xf>
    <xf numFmtId="41" fontId="246" fillId="0" borderId="12" xfId="1" applyFont="1" applyBorder="1" applyAlignment="1">
      <alignment vertical="center"/>
    </xf>
    <xf numFmtId="41" fontId="28" fillId="0" borderId="14" xfId="1" applyFont="1" applyBorder="1" applyAlignment="1">
      <alignment vertical="center"/>
    </xf>
    <xf numFmtId="41" fontId="29" fillId="0" borderId="12" xfId="1" applyFont="1" applyBorder="1" applyAlignment="1">
      <alignment vertical="center"/>
    </xf>
    <xf numFmtId="41" fontId="29" fillId="0" borderId="18" xfId="1" applyFont="1" applyBorder="1" applyAlignment="1">
      <alignment vertical="center"/>
    </xf>
    <xf numFmtId="41" fontId="29" fillId="0" borderId="17" xfId="1" applyFont="1" applyBorder="1" applyAlignment="1">
      <alignment vertical="center"/>
    </xf>
    <xf numFmtId="41" fontId="29" fillId="0" borderId="18" xfId="1" applyFont="1" applyFill="1" applyBorder="1" applyAlignment="1">
      <alignment vertical="center"/>
    </xf>
    <xf numFmtId="41" fontId="246" fillId="0" borderId="18" xfId="4" applyNumberFormat="1" applyFont="1" applyFill="1" applyBorder="1" applyAlignment="1">
      <alignment horizontal="left" vertical="center" wrapText="1"/>
    </xf>
    <xf numFmtId="176" fontId="247" fillId="0" borderId="0" xfId="0" applyNumberFormat="1" applyFont="1" applyFill="1">
      <alignment vertical="center"/>
    </xf>
    <xf numFmtId="41" fontId="34" fillId="0" borderId="20" xfId="4" applyNumberFormat="1" applyFont="1" applyBorder="1" applyAlignment="1">
      <alignment horizontal="left" vertical="center" wrapText="1" indent="1"/>
    </xf>
    <xf numFmtId="41" fontId="34" fillId="0" borderId="66" xfId="1" applyFont="1" applyFill="1" applyBorder="1" applyAlignment="1">
      <alignment vertical="center"/>
    </xf>
    <xf numFmtId="177" fontId="34" fillId="83" borderId="29" xfId="2" applyNumberFormat="1" applyFont="1" applyFill="1" applyBorder="1" applyAlignment="1">
      <alignment vertical="center"/>
    </xf>
    <xf numFmtId="177" fontId="34" fillId="83" borderId="23" xfId="2" applyNumberFormat="1" applyFont="1" applyFill="1" applyBorder="1" applyAlignment="1">
      <alignment vertical="center"/>
    </xf>
    <xf numFmtId="177" fontId="27" fillId="34" borderId="67" xfId="2" applyNumberFormat="1" applyFont="1" applyFill="1" applyBorder="1" applyAlignment="1">
      <alignment horizontal="center" vertical="center"/>
    </xf>
    <xf numFmtId="41" fontId="245" fillId="82" borderId="62" xfId="1" applyFont="1" applyFill="1" applyBorder="1" applyAlignment="1">
      <alignment horizontal="right" vertical="center" wrapText="1" readingOrder="1"/>
    </xf>
    <xf numFmtId="41" fontId="33" fillId="35" borderId="10" xfId="1" applyFont="1" applyFill="1" applyBorder="1" applyAlignment="1">
      <alignment vertical="center"/>
    </xf>
    <xf numFmtId="41" fontId="246" fillId="0" borderId="63" xfId="1" applyFont="1" applyBorder="1" applyAlignment="1">
      <alignment horizontal="right" vertical="center" wrapText="1" readingOrder="1"/>
    </xf>
    <xf numFmtId="41" fontId="34" fillId="0" borderId="17" xfId="1" applyFont="1" applyBorder="1" applyAlignment="1">
      <alignment vertical="center"/>
    </xf>
    <xf numFmtId="41" fontId="246" fillId="0" borderId="64" xfId="1" applyFont="1" applyBorder="1" applyAlignment="1">
      <alignment horizontal="right" vertical="center" wrapText="1" readingOrder="1"/>
    </xf>
    <xf numFmtId="41" fontId="246" fillId="0" borderId="65" xfId="1" applyFont="1" applyBorder="1" applyAlignment="1">
      <alignment horizontal="right" vertical="center" wrapText="1" readingOrder="1"/>
    </xf>
    <xf numFmtId="41" fontId="34" fillId="0" borderId="12" xfId="1" applyFont="1" applyBorder="1" applyAlignment="1">
      <alignment vertical="center"/>
    </xf>
    <xf numFmtId="41" fontId="33" fillId="35" borderId="14" xfId="1" applyFont="1" applyFill="1" applyBorder="1" applyAlignment="1">
      <alignment vertical="center"/>
    </xf>
    <xf numFmtId="41" fontId="34" fillId="0" borderId="18" xfId="1" applyFont="1" applyFill="1" applyBorder="1" applyAlignment="1">
      <alignment vertical="center"/>
    </xf>
    <xf numFmtId="177" fontId="245" fillId="82" borderId="62" xfId="1" applyNumberFormat="1" applyFont="1" applyFill="1" applyBorder="1" applyAlignment="1">
      <alignment horizontal="right" vertical="center" wrapText="1" readingOrder="1"/>
    </xf>
    <xf numFmtId="177" fontId="246" fillId="0" borderId="64" xfId="1" applyNumberFormat="1" applyFont="1" applyBorder="1" applyAlignment="1">
      <alignment horizontal="right" vertical="center" wrapText="1" readingOrder="1"/>
    </xf>
    <xf numFmtId="177" fontId="34" fillId="0" borderId="18" xfId="1" applyNumberFormat="1" applyFont="1" applyBorder="1" applyAlignment="1">
      <alignment vertical="center"/>
    </xf>
    <xf numFmtId="41" fontId="33" fillId="35" borderId="70" xfId="4" applyNumberFormat="1" applyFont="1" applyFill="1" applyBorder="1" applyAlignment="1">
      <alignment vertical="center" wrapText="1"/>
    </xf>
    <xf numFmtId="177" fontId="33" fillId="35" borderId="70" xfId="2" applyNumberFormat="1" applyFont="1" applyFill="1" applyBorder="1" applyAlignment="1">
      <alignment vertical="center"/>
    </xf>
    <xf numFmtId="41" fontId="18" fillId="0" borderId="0" xfId="2" applyNumberFormat="1" applyFont="1">
      <alignment vertical="center"/>
    </xf>
    <xf numFmtId="304" fontId="18" fillId="0" borderId="0" xfId="2" applyNumberFormat="1" applyFont="1">
      <alignment vertical="center"/>
    </xf>
    <xf numFmtId="177" fontId="245" fillId="82" borderId="72" xfId="1" applyNumberFormat="1" applyFont="1" applyFill="1" applyBorder="1" applyAlignment="1">
      <alignment horizontal="right" vertical="center" wrapText="1" readingOrder="1"/>
    </xf>
    <xf numFmtId="177" fontId="245" fillId="82" borderId="71" xfId="1" applyNumberFormat="1" applyFont="1" applyFill="1" applyBorder="1" applyAlignment="1">
      <alignment horizontal="right" vertical="center" wrapText="1" readingOrder="1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10" xfId="2" applyFont="1" applyFill="1" applyBorder="1" applyAlignment="1">
      <alignment horizontal="center" vertical="center"/>
    </xf>
    <xf numFmtId="0" fontId="27" fillId="33" borderId="11" xfId="2" applyFont="1" applyFill="1" applyBorder="1" applyAlignment="1">
      <alignment horizontal="center" vertical="center"/>
    </xf>
    <xf numFmtId="176" fontId="27" fillId="34" borderId="10" xfId="2" applyNumberFormat="1" applyFont="1" applyFill="1" applyBorder="1" applyAlignment="1">
      <alignment horizontal="center" vertical="center"/>
    </xf>
    <xf numFmtId="176" fontId="27" fillId="34" borderId="1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8" xfId="2" applyNumberFormat="1" applyFont="1" applyFill="1" applyBorder="1" applyAlignment="1">
      <alignment horizontal="center" vertical="center" wrapText="1"/>
    </xf>
    <xf numFmtId="177" fontId="27" fillId="34" borderId="69" xfId="2" applyNumberFormat="1" applyFont="1" applyFill="1" applyBorder="1" applyAlignment="1">
      <alignment horizontal="center" vertical="center" wrapText="1"/>
    </xf>
    <xf numFmtId="177" fontId="27" fillId="34" borderId="68" xfId="2" applyNumberFormat="1" applyFont="1" applyFill="1" applyBorder="1" applyAlignment="1">
      <alignment horizontal="center" vertical="center"/>
    </xf>
    <xf numFmtId="177" fontId="27" fillId="34" borderId="69" xfId="2" applyNumberFormat="1" applyFont="1" applyFill="1" applyBorder="1" applyAlignment="1">
      <alignment horizontal="center" vertical="center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8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428625</xdr:colOff>
      <xdr:row>32</xdr:row>
      <xdr:rowOff>161925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8963025" cy="68675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0420\Desktop\2012&#45380;3&#48516;&#44592;&#48372;&#44256;&#49436;\&#52380;&#44305;&#49688;&#44284;&#51109;&#45784;\2012&#45380;9&#50900;%20&#44208;&#49328;&#49892;&#51201;_&#54869;&#51221;6_&#50672;&#44208;CF&#54252;&#54632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0420\Desktop\2012&#45380;3&#48516;&#44592;&#48372;&#44256;&#49436;\&#52380;&#44305;&#49688;&#44284;&#51109;&#45784;\2012&#45380;9&#50900;%20&#44208;&#49328;&#49892;&#51201;_3_&#50672;&#44208;CF&#54252;&#5463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/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</sheetNames>
    <sheetDataSet>
      <sheetData sheetId="0"/>
      <sheetData sheetId="1" refreshError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연결_CF"/>
      <sheetName val="연결_총괄"/>
      <sheetName val="지분법"/>
      <sheetName val="연결-1"/>
      <sheetName val="합병조정"/>
      <sheetName val="연결-2"/>
      <sheetName val="연결-3"/>
      <sheetName val="연결-4"/>
      <sheetName val="BS(조이)"/>
      <sheetName val="BS(아이오)"/>
      <sheetName val="BS(피버)"/>
      <sheetName val="BS(리니)"/>
      <sheetName val="BS(링크)"/>
      <sheetName val="총괄(분기)"/>
      <sheetName val="총괄(월)"/>
      <sheetName val="증감(월)"/>
      <sheetName val="증감(분기)"/>
      <sheetName val="매출요약"/>
      <sheetName val="IS(연결)"/>
      <sheetName val="성격IS(연결)"/>
      <sheetName val="IS(조이)"/>
      <sheetName val="성격IS(조이)"/>
      <sheetName val="IS(아이오)"/>
      <sheetName val="IS(Joy)"/>
      <sheetName val="IS(피버)"/>
      <sheetName val="IS(리니)"/>
      <sheetName val="IS(링크)"/>
      <sheetName val="차이(연결)"/>
      <sheetName val="차이(조이)"/>
      <sheetName val="차이(아이오)"/>
      <sheetName val="차이(피버)"/>
      <sheetName val="차이(리니)"/>
      <sheetName val="차이(링크)"/>
      <sheetName val="요약(연결)"/>
      <sheetName val="요약(조이)"/>
      <sheetName val="요약(아이오)"/>
      <sheetName val="요약(피버)"/>
      <sheetName val="요약(리니)"/>
      <sheetName val="요약(링크)"/>
      <sheetName val="비용(조이)"/>
      <sheetName val="영업외(조이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4">
          <cell r="T14">
            <v>3829681464</v>
          </cell>
        </row>
        <row r="45">
          <cell r="D45">
            <v>3937902592</v>
          </cell>
          <cell r="T45">
            <v>267938223</v>
          </cell>
          <cell r="AC45">
            <v>-905673874</v>
          </cell>
          <cell r="AS45">
            <v>-1097996786</v>
          </cell>
        </row>
        <row r="46">
          <cell r="T46">
            <v>184788444</v>
          </cell>
          <cell r="AC46">
            <v>138899094</v>
          </cell>
        </row>
        <row r="52">
          <cell r="AC52">
            <v>168538098</v>
          </cell>
          <cell r="AS52">
            <v>123778441</v>
          </cell>
        </row>
      </sheetData>
      <sheetData sheetId="19"/>
      <sheetData sheetId="20">
        <row r="45">
          <cell r="D45">
            <v>1167324590</v>
          </cell>
          <cell r="T45">
            <v>-621396300</v>
          </cell>
          <cell r="AC45">
            <v>-3612811934</v>
          </cell>
          <cell r="AS45">
            <v>-1799509964</v>
          </cell>
        </row>
        <row r="52">
          <cell r="AC52">
            <v>491211382</v>
          </cell>
          <cell r="AS52">
            <v>459063876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연결_CF"/>
      <sheetName val="연결_총괄"/>
      <sheetName val="지분법"/>
      <sheetName val="연결-1"/>
      <sheetName val="합병조정"/>
      <sheetName val="연결-2"/>
      <sheetName val="연결-3"/>
      <sheetName val="연결-4"/>
      <sheetName val="BS(조이)"/>
      <sheetName val="BS(아이오)"/>
      <sheetName val="BS(피버)"/>
      <sheetName val="BS(리니)"/>
      <sheetName val="BS(링크)"/>
      <sheetName val="총괄(분기)"/>
      <sheetName val="총괄(월)"/>
      <sheetName val="증감(월)"/>
      <sheetName val="증감(분기)"/>
      <sheetName val="매출요약"/>
      <sheetName val="IS(연결)"/>
      <sheetName val="성격IS(연결)"/>
      <sheetName val="IS(조이)"/>
      <sheetName val="성격IS(조이)"/>
      <sheetName val="IS(아이오)"/>
      <sheetName val="IS(Joy)"/>
      <sheetName val="IS(피버)"/>
      <sheetName val="IS(리니)"/>
      <sheetName val="IS(링크)"/>
      <sheetName val="차이(연결)"/>
      <sheetName val="차이(조이)"/>
      <sheetName val="차이(아이오)"/>
      <sheetName val="차이(피버)"/>
      <sheetName val="차이(리니)"/>
      <sheetName val="차이(링크)"/>
      <sheetName val="요약(연결)"/>
      <sheetName val="요약(조이)"/>
      <sheetName val="요약(아이오)"/>
      <sheetName val="요약(피버)"/>
      <sheetName val="요약(리니)"/>
      <sheetName val="요약(링크)"/>
      <sheetName val="비용(조이)"/>
      <sheetName val="영업외(조이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2">
          <cell r="AW62">
            <v>2412124245</v>
          </cell>
        </row>
      </sheetData>
      <sheetData sheetId="20">
        <row r="65">
          <cell r="AV65">
            <v>2407460428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tabSelected="1" zoomScaleNormal="100" workbookViewId="0">
      <selection activeCell="S24" sqref="S24"/>
    </sheetView>
  </sheetViews>
  <sheetFormatPr defaultRowHeight="16.5"/>
  <cols>
    <col min="1" max="16384" width="9.33203125" style="45"/>
  </cols>
  <sheetData>
    <row r="31" spans="1:17" ht="16.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7" ht="16.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23" ht="16.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6" spans="1:23" ht="16.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</row>
    <row r="37" spans="1:23" ht="16.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</row>
    <row r="38" spans="1:23" ht="20.25">
      <c r="A38" s="133"/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2" orientation="landscape" r:id="rId1"/>
  <colBreaks count="1" manualBreakCount="1">
    <brk id="15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K57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52" sqref="B1:J52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9.1640625" style="3" customWidth="1"/>
    <col min="7" max="7" width="33.83203125" style="1" customWidth="1"/>
    <col min="8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6"/>
      <c r="I2" s="6"/>
      <c r="J2" s="6"/>
      <c r="K2" s="8"/>
    </row>
    <row r="3" spans="2:11" s="9" customFormat="1" ht="20.25">
      <c r="B3" s="134" t="s">
        <v>0</v>
      </c>
      <c r="C3" s="134"/>
      <c r="D3" s="134"/>
      <c r="E3" s="134"/>
      <c r="F3" s="10"/>
      <c r="G3" s="134" t="s">
        <v>1</v>
      </c>
      <c r="H3" s="134"/>
      <c r="I3" s="134"/>
      <c r="J3" s="134"/>
      <c r="K3" s="11"/>
    </row>
    <row r="4" spans="2:11" s="9" customFormat="1" ht="12.75" customHeight="1">
      <c r="B4" s="135"/>
      <c r="C4" s="135"/>
      <c r="D4" s="135"/>
      <c r="E4" s="135"/>
      <c r="F4" s="12"/>
      <c r="G4" s="135"/>
      <c r="H4" s="135"/>
      <c r="I4" s="135"/>
      <c r="J4" s="135"/>
    </row>
    <row r="5" spans="2:11" s="9" customFormat="1" ht="12.75" customHeight="1">
      <c r="B5" s="1"/>
      <c r="C5" s="2"/>
      <c r="D5" s="2"/>
      <c r="E5" s="2"/>
      <c r="F5" s="3"/>
      <c r="G5" s="1"/>
      <c r="H5" s="2"/>
      <c r="I5" s="2"/>
      <c r="J5" s="2"/>
      <c r="K5" s="4"/>
    </row>
    <row r="6" spans="2:11" s="9" customFormat="1" ht="12.75" customHeight="1">
      <c r="B6" s="5" t="s">
        <v>2</v>
      </c>
      <c r="C6" s="2"/>
      <c r="D6" s="13"/>
      <c r="E6" s="13" t="s">
        <v>3</v>
      </c>
      <c r="F6" s="3"/>
      <c r="G6" s="5" t="s">
        <v>4</v>
      </c>
      <c r="H6" s="2"/>
      <c r="I6" s="13"/>
      <c r="J6" s="13" t="s">
        <v>3</v>
      </c>
      <c r="K6" s="1"/>
    </row>
    <row r="7" spans="2:11" ht="12.75" customHeight="1">
      <c r="B7" s="136" t="s">
        <v>0</v>
      </c>
      <c r="C7" s="138" t="s">
        <v>81</v>
      </c>
      <c r="D7" s="138" t="s">
        <v>74</v>
      </c>
      <c r="E7" s="138" t="s">
        <v>75</v>
      </c>
      <c r="G7" s="136" t="s">
        <v>1</v>
      </c>
      <c r="H7" s="138" t="s">
        <v>81</v>
      </c>
      <c r="I7" s="138" t="s">
        <v>74</v>
      </c>
      <c r="J7" s="138" t="s">
        <v>75</v>
      </c>
    </row>
    <row r="8" spans="2:11" ht="12.75" customHeight="1">
      <c r="B8" s="137"/>
      <c r="C8" s="139"/>
      <c r="D8" s="139"/>
      <c r="E8" s="139"/>
      <c r="G8" s="137"/>
      <c r="H8" s="139"/>
      <c r="I8" s="139"/>
      <c r="J8" s="139"/>
    </row>
    <row r="9" spans="2:11" ht="12.75" customHeight="1">
      <c r="B9" s="58" t="s">
        <v>5</v>
      </c>
      <c r="C9" s="14"/>
      <c r="D9" s="14"/>
      <c r="E9" s="14"/>
      <c r="G9" s="48" t="s">
        <v>5</v>
      </c>
      <c r="H9" s="69"/>
      <c r="I9" s="69"/>
      <c r="J9" s="69"/>
    </row>
    <row r="10" spans="2:11" ht="12.75" customHeight="1">
      <c r="B10" s="59" t="s">
        <v>15</v>
      </c>
      <c r="C10" s="84">
        <f>SUM(C11:C17)</f>
        <v>52252854847</v>
      </c>
      <c r="D10" s="84">
        <f>SUM(D11:D17)</f>
        <v>65142031369</v>
      </c>
      <c r="E10" s="84">
        <f>SUM(E11:E17)</f>
        <v>78101521272</v>
      </c>
      <c r="F10" s="15"/>
      <c r="G10" s="49" t="s">
        <v>15</v>
      </c>
      <c r="H10" s="70">
        <f>SUM(H11:H17)</f>
        <v>34927614414</v>
      </c>
      <c r="I10" s="70">
        <f>SUM(I11:I17)</f>
        <v>57062394232</v>
      </c>
      <c r="J10" s="70">
        <f>SUM(J11:J17)</f>
        <v>77906906413</v>
      </c>
      <c r="K10" s="16"/>
    </row>
    <row r="11" spans="2:11" ht="12.75" customHeight="1">
      <c r="B11" s="60" t="s">
        <v>16</v>
      </c>
      <c r="C11" s="85">
        <v>16047599154</v>
      </c>
      <c r="D11" s="85">
        <v>21557175521</v>
      </c>
      <c r="E11" s="85">
        <v>10895164708</v>
      </c>
      <c r="G11" s="50" t="s">
        <v>16</v>
      </c>
      <c r="H11" s="71">
        <v>12002405603</v>
      </c>
      <c r="I11" s="71">
        <v>20914013625</v>
      </c>
      <c r="J11" s="71">
        <v>10686104807</v>
      </c>
    </row>
    <row r="12" spans="2:11" s="16" customFormat="1" ht="12.75" customHeight="1">
      <c r="B12" s="61" t="s">
        <v>17</v>
      </c>
      <c r="C12" s="86">
        <v>25496642391</v>
      </c>
      <c r="D12" s="86">
        <v>39948536286</v>
      </c>
      <c r="E12" s="86">
        <v>59941778314</v>
      </c>
      <c r="F12" s="3"/>
      <c r="G12" s="51" t="s">
        <v>17</v>
      </c>
      <c r="H12" s="72">
        <v>13746642391</v>
      </c>
      <c r="I12" s="72">
        <v>32933537150</v>
      </c>
      <c r="J12" s="72">
        <v>59941778314</v>
      </c>
      <c r="K12" s="1"/>
    </row>
    <row r="13" spans="2:11" ht="12.75" customHeight="1">
      <c r="B13" s="61" t="s">
        <v>18</v>
      </c>
      <c r="C13" s="86">
        <v>2622669699</v>
      </c>
      <c r="D13" s="86">
        <v>2220040357</v>
      </c>
      <c r="E13" s="86">
        <v>1650754580</v>
      </c>
      <c r="G13" s="51" t="s">
        <v>18</v>
      </c>
      <c r="H13" s="72">
        <v>1331384529</v>
      </c>
      <c r="I13" s="72">
        <v>1611365019</v>
      </c>
      <c r="J13" s="72">
        <v>1685284124</v>
      </c>
    </row>
    <row r="14" spans="2:11" ht="12.75" customHeight="1">
      <c r="B14" s="61" t="s">
        <v>19</v>
      </c>
      <c r="C14" s="105">
        <v>0</v>
      </c>
      <c r="D14" s="105">
        <v>0</v>
      </c>
      <c r="E14" s="86">
        <v>249920000</v>
      </c>
      <c r="G14" s="51" t="s">
        <v>19</v>
      </c>
      <c r="H14" s="100">
        <v>0</v>
      </c>
      <c r="I14" s="100">
        <v>0</v>
      </c>
      <c r="J14" s="72">
        <v>249920000</v>
      </c>
      <c r="K14" s="3"/>
    </row>
    <row r="15" spans="2:11" ht="12.75" customHeight="1">
      <c r="B15" s="61" t="s">
        <v>20</v>
      </c>
      <c r="C15" s="86">
        <v>451882062</v>
      </c>
      <c r="D15" s="86">
        <v>488055780</v>
      </c>
      <c r="E15" s="86">
        <v>488563354</v>
      </c>
      <c r="G15" s="51" t="s">
        <v>20</v>
      </c>
      <c r="H15" s="72">
        <v>221809313</v>
      </c>
      <c r="I15" s="72">
        <v>364204679</v>
      </c>
      <c r="J15" s="72">
        <v>488563354</v>
      </c>
      <c r="K15" s="3"/>
    </row>
    <row r="16" spans="2:11" ht="12.75" customHeight="1">
      <c r="B16" s="61" t="s">
        <v>21</v>
      </c>
      <c r="C16" s="86">
        <v>6404547160</v>
      </c>
      <c r="D16" s="86">
        <v>142819648</v>
      </c>
      <c r="E16" s="86">
        <v>3239986096</v>
      </c>
      <c r="G16" s="51" t="s">
        <v>21</v>
      </c>
      <c r="H16" s="72">
        <v>6111824499</v>
      </c>
      <c r="I16" s="72">
        <v>142819648</v>
      </c>
      <c r="J16" s="72">
        <v>3239986096</v>
      </c>
      <c r="K16" s="3"/>
    </row>
    <row r="17" spans="1:11" ht="12.75" customHeight="1">
      <c r="B17" s="62" t="s">
        <v>22</v>
      </c>
      <c r="C17" s="87">
        <v>1229514381</v>
      </c>
      <c r="D17" s="87">
        <v>785403777</v>
      </c>
      <c r="E17" s="87">
        <v>1635354220</v>
      </c>
      <c r="G17" s="52" t="s">
        <v>22</v>
      </c>
      <c r="H17" s="73">
        <v>1513548079</v>
      </c>
      <c r="I17" s="73">
        <v>1096454111</v>
      </c>
      <c r="J17" s="73">
        <v>1615269718</v>
      </c>
      <c r="K17" s="3"/>
    </row>
    <row r="18" spans="1:11" ht="12.75" customHeight="1">
      <c r="B18" s="59" t="s">
        <v>23</v>
      </c>
      <c r="C18" s="84">
        <f>SUM(C19:C27)</f>
        <v>58607023981</v>
      </c>
      <c r="D18" s="84">
        <f>SUM(D19:D27)</f>
        <v>42296419732</v>
      </c>
      <c r="E18" s="84">
        <f>SUM(E19:E27)</f>
        <v>20832990408</v>
      </c>
      <c r="F18" s="15"/>
      <c r="G18" s="49" t="s">
        <v>23</v>
      </c>
      <c r="H18" s="70">
        <f>SUM(H19:H28)</f>
        <v>63233061296</v>
      </c>
      <c r="I18" s="70">
        <f>SUM(I19:I28)</f>
        <v>46431616274</v>
      </c>
      <c r="J18" s="70">
        <f>SUM(J19:J28)</f>
        <v>21127901881.200001</v>
      </c>
      <c r="K18" s="15"/>
    </row>
    <row r="19" spans="1:11" ht="12.75" customHeight="1">
      <c r="B19" s="63" t="s">
        <v>24</v>
      </c>
      <c r="C19" s="88">
        <v>250400000</v>
      </c>
      <c r="D19" s="88">
        <v>242100000</v>
      </c>
      <c r="E19" s="88">
        <v>220600000</v>
      </c>
      <c r="F19" s="17"/>
      <c r="G19" s="53" t="s">
        <v>24</v>
      </c>
      <c r="H19" s="74">
        <v>250400000</v>
      </c>
      <c r="I19" s="74">
        <v>242100000</v>
      </c>
      <c r="J19" s="74">
        <v>220600000</v>
      </c>
      <c r="K19" s="17"/>
    </row>
    <row r="20" spans="1:11" ht="12.75" customHeight="1">
      <c r="A20" s="16"/>
      <c r="B20" s="64" t="s">
        <v>20</v>
      </c>
      <c r="C20" s="89">
        <v>5292520995</v>
      </c>
      <c r="D20" s="89">
        <v>4705751702</v>
      </c>
      <c r="E20" s="89">
        <v>4410763097</v>
      </c>
      <c r="F20" s="17"/>
      <c r="G20" s="54" t="s">
        <v>20</v>
      </c>
      <c r="H20" s="75">
        <v>4961232395</v>
      </c>
      <c r="I20" s="75">
        <v>4653308102</v>
      </c>
      <c r="J20" s="75">
        <v>4403871613</v>
      </c>
      <c r="K20" s="17"/>
    </row>
    <row r="21" spans="1:11" s="16" customFormat="1" ht="12.75" customHeight="1">
      <c r="A21" s="18"/>
      <c r="B21" s="64" t="s">
        <v>21</v>
      </c>
      <c r="C21" s="86">
        <v>3363952330</v>
      </c>
      <c r="D21" s="86">
        <v>3305003600</v>
      </c>
      <c r="E21" s="86">
        <v>305000000</v>
      </c>
      <c r="F21" s="3"/>
      <c r="G21" s="54" t="s">
        <v>21</v>
      </c>
      <c r="H21" s="72">
        <v>3363952330</v>
      </c>
      <c r="I21" s="72">
        <v>3305003600</v>
      </c>
      <c r="J21" s="72">
        <v>305000000</v>
      </c>
      <c r="K21" s="3"/>
    </row>
    <row r="22" spans="1:11" ht="12.75" customHeight="1">
      <c r="A22" s="18"/>
      <c r="B22" s="64" t="s">
        <v>25</v>
      </c>
      <c r="C22" s="86">
        <v>5129417785</v>
      </c>
      <c r="D22" s="86">
        <v>13285099579</v>
      </c>
      <c r="E22" s="86">
        <v>13159548340</v>
      </c>
      <c r="G22" s="54" t="s">
        <v>25</v>
      </c>
      <c r="H22" s="72">
        <v>4877792550</v>
      </c>
      <c r="I22" s="72">
        <v>13226539532</v>
      </c>
      <c r="J22" s="72">
        <v>13151650068</v>
      </c>
      <c r="K22" s="3"/>
    </row>
    <row r="23" spans="1:11" s="18" customFormat="1" ht="12.75" customHeight="1">
      <c r="A23" s="1"/>
      <c r="B23" s="64" t="s">
        <v>26</v>
      </c>
      <c r="C23" s="86">
        <v>35727305015</v>
      </c>
      <c r="D23" s="86">
        <v>20373769090</v>
      </c>
      <c r="E23" s="86">
        <v>1986812572</v>
      </c>
      <c r="F23" s="3"/>
      <c r="G23" s="54" t="s">
        <v>26</v>
      </c>
      <c r="H23" s="72">
        <v>4047853439</v>
      </c>
      <c r="I23" s="72">
        <v>3889525404</v>
      </c>
      <c r="J23" s="72">
        <v>1986812572</v>
      </c>
      <c r="K23" s="3"/>
    </row>
    <row r="24" spans="1:11" s="18" customFormat="1" ht="12.75" customHeight="1">
      <c r="A24" s="1"/>
      <c r="B24" s="64" t="s">
        <v>77</v>
      </c>
      <c r="C24" s="86">
        <v>8671188292</v>
      </c>
      <c r="D24" s="105">
        <v>0</v>
      </c>
      <c r="E24" s="105">
        <v>0</v>
      </c>
      <c r="F24" s="3"/>
      <c r="G24" s="54" t="s">
        <v>77</v>
      </c>
      <c r="H24" s="72">
        <v>8671188292</v>
      </c>
      <c r="I24" s="105">
        <v>0</v>
      </c>
      <c r="J24" s="105">
        <v>0</v>
      </c>
      <c r="K24" s="3"/>
    </row>
    <row r="25" spans="1:11" ht="12.75" customHeight="1">
      <c r="B25" s="64" t="s">
        <v>76</v>
      </c>
      <c r="C25" s="105">
        <v>172239564</v>
      </c>
      <c r="D25" s="105">
        <v>0</v>
      </c>
      <c r="E25" s="105">
        <v>0</v>
      </c>
      <c r="G25" s="54" t="s">
        <v>76</v>
      </c>
      <c r="H25" s="72">
        <v>172239564</v>
      </c>
      <c r="I25" s="105">
        <v>0</v>
      </c>
      <c r="J25" s="105">
        <v>0</v>
      </c>
      <c r="K25" s="3"/>
    </row>
    <row r="26" spans="1:11" ht="12.75" customHeight="1">
      <c r="B26" s="64" t="s">
        <v>27</v>
      </c>
      <c r="C26" s="105">
        <v>0</v>
      </c>
      <c r="D26" s="86">
        <v>282999618</v>
      </c>
      <c r="E26" s="105">
        <v>0</v>
      </c>
      <c r="G26" s="108" t="s">
        <v>84</v>
      </c>
      <c r="H26" s="72">
        <v>35500117032</v>
      </c>
      <c r="I26" s="72">
        <v>19800000000</v>
      </c>
      <c r="J26" s="101">
        <v>309701229.19999999</v>
      </c>
      <c r="K26" s="3"/>
    </row>
    <row r="27" spans="1:11" ht="12.75" customHeight="1">
      <c r="B27" s="62" t="s">
        <v>28</v>
      </c>
      <c r="C27" s="105">
        <v>0</v>
      </c>
      <c r="D27" s="90">
        <v>101696143</v>
      </c>
      <c r="E27" s="90">
        <v>750266399</v>
      </c>
      <c r="F27" s="19"/>
      <c r="G27" s="108" t="s">
        <v>85</v>
      </c>
      <c r="H27" s="105">
        <v>0</v>
      </c>
      <c r="I27" s="72">
        <v>397649457</v>
      </c>
      <c r="J27" s="105">
        <v>0</v>
      </c>
      <c r="K27" s="19"/>
    </row>
    <row r="28" spans="1:11" ht="12.75" customHeight="1">
      <c r="B28" s="65" t="s">
        <v>6</v>
      </c>
      <c r="C28" s="91">
        <f>C10+C18</f>
        <v>110859878828</v>
      </c>
      <c r="D28" s="91">
        <f>D10+D18</f>
        <v>107438451101</v>
      </c>
      <c r="E28" s="91">
        <f>E10+E18</f>
        <v>98934511680</v>
      </c>
      <c r="G28" s="52" t="s">
        <v>28</v>
      </c>
      <c r="H28" s="76">
        <v>1388285694</v>
      </c>
      <c r="I28" s="76">
        <v>917490179</v>
      </c>
      <c r="J28" s="76">
        <v>750266399</v>
      </c>
      <c r="K28" s="3"/>
    </row>
    <row r="29" spans="1:11" ht="12.75" customHeight="1">
      <c r="A29" s="16"/>
      <c r="B29" s="59" t="s">
        <v>7</v>
      </c>
      <c r="C29" s="20"/>
      <c r="D29" s="20"/>
      <c r="E29" s="20"/>
      <c r="F29" s="15"/>
      <c r="G29" s="55" t="s">
        <v>6</v>
      </c>
      <c r="H29" s="77">
        <f>H10+H18</f>
        <v>98160675710</v>
      </c>
      <c r="I29" s="77">
        <f>I10+I18</f>
        <v>103494010506</v>
      </c>
      <c r="J29" s="77">
        <f>J10+J18</f>
        <v>99034808294.199997</v>
      </c>
      <c r="K29" s="15"/>
    </row>
    <row r="30" spans="1:11" ht="12.75" customHeight="1">
      <c r="B30" s="59" t="s">
        <v>29</v>
      </c>
      <c r="C30" s="21">
        <f>SUM(C31:C34)</f>
        <v>6263023632</v>
      </c>
      <c r="D30" s="21">
        <f>SUM(D31:D34)</f>
        <v>7477529984</v>
      </c>
      <c r="E30" s="21">
        <f>SUM(E31:E34)</f>
        <v>5897629243</v>
      </c>
      <c r="G30" s="49" t="s">
        <v>7</v>
      </c>
      <c r="H30" s="78"/>
      <c r="I30" s="78"/>
      <c r="J30" s="78"/>
      <c r="K30" s="3"/>
    </row>
    <row r="31" spans="1:11" s="16" customFormat="1" ht="12.75" customHeight="1">
      <c r="B31" s="63" t="s">
        <v>30</v>
      </c>
      <c r="C31" s="22">
        <v>200000000</v>
      </c>
      <c r="D31" s="22">
        <v>300000000</v>
      </c>
      <c r="E31" s="106">
        <v>0</v>
      </c>
      <c r="F31" s="3"/>
      <c r="G31" s="49" t="s">
        <v>29</v>
      </c>
      <c r="H31" s="79">
        <f>SUM(H32:H33)</f>
        <v>4333259507</v>
      </c>
      <c r="I31" s="79">
        <f>SUM(I32:I33)</f>
        <v>5909183328</v>
      </c>
      <c r="J31" s="79">
        <f>SUM(J32:J33)</f>
        <v>5940235864</v>
      </c>
      <c r="K31" s="3"/>
    </row>
    <row r="32" spans="1:11" ht="12.75" customHeight="1">
      <c r="B32" s="64" t="s">
        <v>31</v>
      </c>
      <c r="C32" s="24">
        <v>1985540039</v>
      </c>
      <c r="D32" s="24">
        <v>2410554834</v>
      </c>
      <c r="E32" s="24">
        <v>1412755697</v>
      </c>
      <c r="G32" s="54" t="s">
        <v>31</v>
      </c>
      <c r="H32" s="109">
        <v>1445187929</v>
      </c>
      <c r="I32" s="81">
        <v>1847367006</v>
      </c>
      <c r="J32" s="81">
        <v>1459616110</v>
      </c>
      <c r="K32" s="3"/>
    </row>
    <row r="33" spans="1:11" s="16" customFormat="1" ht="12.75" customHeight="1">
      <c r="A33" s="1"/>
      <c r="B33" s="64" t="s">
        <v>32</v>
      </c>
      <c r="C33" s="23">
        <v>160439053</v>
      </c>
      <c r="D33" s="23">
        <v>423213003</v>
      </c>
      <c r="E33" s="107">
        <v>0</v>
      </c>
      <c r="F33" s="15"/>
      <c r="G33" s="56" t="s">
        <v>33</v>
      </c>
      <c r="H33" s="109">
        <v>2888071578</v>
      </c>
      <c r="I33" s="69">
        <v>4061816322</v>
      </c>
      <c r="J33" s="69">
        <v>4480619754</v>
      </c>
      <c r="K33" s="15"/>
    </row>
    <row r="34" spans="1:11" ht="12.75" customHeight="1">
      <c r="B34" s="66" t="s">
        <v>33</v>
      </c>
      <c r="C34" s="14">
        <v>3917044540</v>
      </c>
      <c r="D34" s="14">
        <v>4343762147</v>
      </c>
      <c r="E34" s="14">
        <v>4484873546</v>
      </c>
      <c r="G34" s="49" t="s">
        <v>34</v>
      </c>
      <c r="H34" s="79">
        <f>SUM(H35:H38)</f>
        <v>1185678851</v>
      </c>
      <c r="I34" s="79">
        <f>SUM(I35:I38)</f>
        <v>990553529</v>
      </c>
      <c r="J34" s="79">
        <f>SUM(J35:J38)</f>
        <v>486029500</v>
      </c>
      <c r="K34" s="3"/>
    </row>
    <row r="35" spans="1:11" ht="12.75" customHeight="1">
      <c r="A35" s="16"/>
      <c r="B35" s="59" t="s">
        <v>34</v>
      </c>
      <c r="C35" s="21">
        <f>SUM(C36:C40)</f>
        <v>1954566168</v>
      </c>
      <c r="D35" s="21">
        <f>SUM(D36:D40)</f>
        <v>1029057301</v>
      </c>
      <c r="E35" s="21">
        <f>SUM(E36:E40)</f>
        <v>486029500</v>
      </c>
      <c r="G35" s="50" t="s">
        <v>31</v>
      </c>
      <c r="H35" s="80">
        <v>947765067</v>
      </c>
      <c r="I35" s="80">
        <v>906571324</v>
      </c>
      <c r="J35" s="80">
        <v>100000000</v>
      </c>
      <c r="K35" s="3"/>
    </row>
    <row r="36" spans="1:11" ht="12.75" customHeight="1">
      <c r="B36" s="60" t="s">
        <v>31</v>
      </c>
      <c r="C36" s="22">
        <v>947765067</v>
      </c>
      <c r="D36" s="22">
        <v>906571324</v>
      </c>
      <c r="E36" s="22">
        <v>100000000</v>
      </c>
      <c r="G36" s="51" t="s">
        <v>35</v>
      </c>
      <c r="H36" s="100">
        <v>150353944</v>
      </c>
      <c r="I36" s="100">
        <v>0</v>
      </c>
      <c r="J36" s="100">
        <v>0</v>
      </c>
      <c r="K36" s="3"/>
    </row>
    <row r="37" spans="1:11" ht="12.75" customHeight="1">
      <c r="B37" s="61" t="s">
        <v>35</v>
      </c>
      <c r="C37" s="24">
        <v>481459334</v>
      </c>
      <c r="D37" s="24">
        <v>38503772</v>
      </c>
      <c r="E37" s="105">
        <v>0</v>
      </c>
      <c r="G37" s="51" t="s">
        <v>36</v>
      </c>
      <c r="H37" s="81">
        <v>87559840</v>
      </c>
      <c r="I37" s="81">
        <v>83982205</v>
      </c>
      <c r="J37" s="100">
        <v>0</v>
      </c>
      <c r="K37" s="3"/>
    </row>
    <row r="38" spans="1:11" s="16" customFormat="1" ht="12.75" customHeight="1">
      <c r="A38" s="1"/>
      <c r="B38" s="61" t="s">
        <v>36</v>
      </c>
      <c r="C38" s="24">
        <v>87559840</v>
      </c>
      <c r="D38" s="24">
        <v>83982205</v>
      </c>
      <c r="E38" s="105">
        <v>0</v>
      </c>
      <c r="F38" s="15"/>
      <c r="G38" s="52" t="s">
        <v>37</v>
      </c>
      <c r="H38" s="105">
        <v>0</v>
      </c>
      <c r="I38" s="102">
        <v>0</v>
      </c>
      <c r="J38" s="69">
        <v>386029500</v>
      </c>
      <c r="K38" s="15"/>
    </row>
    <row r="39" spans="1:11" ht="12.75" customHeight="1">
      <c r="B39" s="61" t="s">
        <v>80</v>
      </c>
      <c r="C39" s="105">
        <v>437781927</v>
      </c>
      <c r="D39" s="105">
        <v>0</v>
      </c>
      <c r="E39" s="105">
        <v>0</v>
      </c>
      <c r="G39" s="55" t="s">
        <v>8</v>
      </c>
      <c r="H39" s="82">
        <f>H31+H34</f>
        <v>5518938358</v>
      </c>
      <c r="I39" s="82">
        <f>I31+I34</f>
        <v>6899736857</v>
      </c>
      <c r="J39" s="82">
        <f>J31+J34</f>
        <v>6426265364</v>
      </c>
      <c r="K39" s="3"/>
    </row>
    <row r="40" spans="1:11" ht="12.75" customHeight="1">
      <c r="A40" s="16"/>
      <c r="B40" s="62" t="s">
        <v>37</v>
      </c>
      <c r="C40" s="105">
        <v>0</v>
      </c>
      <c r="D40" s="104">
        <v>0</v>
      </c>
      <c r="E40" s="14">
        <v>386029500</v>
      </c>
      <c r="G40" s="49" t="s">
        <v>9</v>
      </c>
      <c r="H40" s="78"/>
      <c r="I40" s="78"/>
      <c r="J40" s="78"/>
      <c r="K40" s="3"/>
    </row>
    <row r="41" spans="1:11" ht="12.75" customHeight="1">
      <c r="B41" s="65" t="s">
        <v>8</v>
      </c>
      <c r="C41" s="25">
        <f>C30+C35</f>
        <v>8217589800</v>
      </c>
      <c r="D41" s="25">
        <f>D30+D35</f>
        <v>8506587285</v>
      </c>
      <c r="E41" s="25">
        <f>E30+E35</f>
        <v>6383658743</v>
      </c>
      <c r="G41" s="55"/>
      <c r="H41" s="82"/>
      <c r="I41" s="82"/>
      <c r="J41" s="82"/>
      <c r="K41" s="3"/>
    </row>
    <row r="42" spans="1:11" ht="12.75" customHeight="1">
      <c r="B42" s="59" t="s">
        <v>9</v>
      </c>
      <c r="C42" s="20"/>
      <c r="D42" s="20"/>
      <c r="E42" s="20"/>
      <c r="G42" s="50" t="s">
        <v>39</v>
      </c>
      <c r="H42" s="80">
        <v>3520000000</v>
      </c>
      <c r="I42" s="80">
        <v>3520000000</v>
      </c>
      <c r="J42" s="80">
        <v>3520000000</v>
      </c>
      <c r="K42" s="3"/>
    </row>
    <row r="43" spans="1:11" s="16" customFormat="1" ht="12.75" customHeight="1">
      <c r="A43" s="1"/>
      <c r="B43" s="67" t="s">
        <v>38</v>
      </c>
      <c r="C43" s="21">
        <f>SUM(C44:C48)</f>
        <v>97994260327</v>
      </c>
      <c r="D43" s="21">
        <f>SUM(D44:D48)</f>
        <v>98815801642</v>
      </c>
      <c r="E43" s="21">
        <f>SUM(E44:E48)</f>
        <v>92550852937</v>
      </c>
      <c r="F43" s="3"/>
      <c r="G43" s="51" t="s">
        <v>40</v>
      </c>
      <c r="H43" s="81">
        <v>46374975974</v>
      </c>
      <c r="I43" s="81">
        <v>46374975974</v>
      </c>
      <c r="J43" s="81">
        <v>46374975974</v>
      </c>
      <c r="K43" s="3"/>
    </row>
    <row r="44" spans="1:11" ht="12.75" customHeight="1">
      <c r="B44" s="60" t="s">
        <v>39</v>
      </c>
      <c r="C44" s="22">
        <v>3520000000</v>
      </c>
      <c r="D44" s="22">
        <v>3520000000</v>
      </c>
      <c r="E44" s="22">
        <v>3520000000</v>
      </c>
      <c r="G44" s="51" t="s">
        <v>41</v>
      </c>
      <c r="H44" s="81">
        <v>-6067898975</v>
      </c>
      <c r="I44" s="81">
        <v>-6627106114</v>
      </c>
      <c r="J44" s="81">
        <v>-6993783330</v>
      </c>
      <c r="K44" s="3"/>
    </row>
    <row r="45" spans="1:11" ht="12.75" customHeight="1">
      <c r="B45" s="61" t="s">
        <v>40</v>
      </c>
      <c r="C45" s="24">
        <v>46374975974</v>
      </c>
      <c r="D45" s="24">
        <v>46374975974</v>
      </c>
      <c r="E45" s="24">
        <v>46374975974</v>
      </c>
      <c r="G45" s="51" t="s">
        <v>42</v>
      </c>
      <c r="H45" s="81">
        <v>-80180156</v>
      </c>
      <c r="I45" s="81">
        <v>-44600675</v>
      </c>
      <c r="J45" s="81">
        <v>31411110</v>
      </c>
      <c r="K45" s="3"/>
    </row>
    <row r="46" spans="1:11" ht="12.75" customHeight="1">
      <c r="B46" s="61" t="s">
        <v>41</v>
      </c>
      <c r="C46" s="24">
        <v>-6067898975</v>
      </c>
      <c r="D46" s="24">
        <v>-6627106114</v>
      </c>
      <c r="E46" s="24">
        <v>-6993783330</v>
      </c>
      <c r="F46" s="15"/>
      <c r="G46" s="52" t="s">
        <v>43</v>
      </c>
      <c r="H46" s="69">
        <v>48894840509</v>
      </c>
      <c r="I46" s="69">
        <v>53371004464</v>
      </c>
      <c r="J46" s="69">
        <v>49675939176</v>
      </c>
      <c r="K46" s="15"/>
    </row>
    <row r="47" spans="1:11" ht="12.75" customHeight="1">
      <c r="B47" s="61" t="s">
        <v>42</v>
      </c>
      <c r="C47" s="24">
        <v>-80169356</v>
      </c>
      <c r="D47" s="24">
        <v>-38887373</v>
      </c>
      <c r="E47" s="24">
        <v>25024326</v>
      </c>
      <c r="F47" s="15"/>
      <c r="G47" s="55" t="s">
        <v>10</v>
      </c>
      <c r="H47" s="82">
        <f>SUM(H42:H46)</f>
        <v>92641737352</v>
      </c>
      <c r="I47" s="82">
        <f>SUM(I42:I46)</f>
        <v>96594273649</v>
      </c>
      <c r="J47" s="82">
        <f>SUM(J42:J46)</f>
        <v>92608542930</v>
      </c>
      <c r="K47" s="15"/>
    </row>
    <row r="48" spans="1:11" ht="15" customHeight="1">
      <c r="A48" s="16"/>
      <c r="B48" s="62" t="s">
        <v>43</v>
      </c>
      <c r="C48" s="14">
        <v>54247352684</v>
      </c>
      <c r="D48" s="14">
        <v>55586819155</v>
      </c>
      <c r="E48" s="14">
        <v>49624635967</v>
      </c>
      <c r="G48" s="57" t="s">
        <v>11</v>
      </c>
      <c r="H48" s="83">
        <f>H39+H47</f>
        <v>98160675710</v>
      </c>
      <c r="I48" s="83">
        <f>I39+I47</f>
        <v>103494010506</v>
      </c>
      <c r="J48" s="83">
        <f>J39+J47</f>
        <v>99034808294</v>
      </c>
    </row>
    <row r="49" spans="1:11" ht="12.75" customHeight="1">
      <c r="B49" s="67" t="s">
        <v>44</v>
      </c>
      <c r="C49" s="21">
        <v>4648028701</v>
      </c>
      <c r="D49" s="21">
        <v>116062174</v>
      </c>
      <c r="E49" s="103">
        <v>0</v>
      </c>
      <c r="G49" s="1" t="s">
        <v>14</v>
      </c>
      <c r="H49" s="27"/>
      <c r="I49" s="27"/>
      <c r="J49" s="27"/>
    </row>
    <row r="50" spans="1:11" s="16" customFormat="1" ht="12.75" customHeight="1">
      <c r="A50" s="1"/>
      <c r="B50" s="65" t="s">
        <v>10</v>
      </c>
      <c r="C50" s="25">
        <f>C43+C49</f>
        <v>102642289028</v>
      </c>
      <c r="D50" s="25">
        <f>D43+D49</f>
        <v>98931863816</v>
      </c>
      <c r="E50" s="25">
        <f>E43+E49</f>
        <v>92550852937</v>
      </c>
      <c r="F50" s="3"/>
      <c r="G50" s="1"/>
      <c r="H50" s="2"/>
      <c r="I50" s="2"/>
      <c r="J50" s="2"/>
      <c r="K50" s="1"/>
    </row>
    <row r="51" spans="1:11" ht="15" customHeight="1">
      <c r="A51" s="16"/>
      <c r="B51" s="68" t="s">
        <v>11</v>
      </c>
      <c r="C51" s="26">
        <f>C41+C50</f>
        <v>110859878828</v>
      </c>
      <c r="D51" s="26">
        <f>D41+D50</f>
        <v>107438451101</v>
      </c>
      <c r="E51" s="26">
        <f>E41+E50</f>
        <v>98934511680</v>
      </c>
    </row>
    <row r="52" spans="1:11" s="16" customFormat="1" ht="12.75" customHeight="1">
      <c r="A52" s="1"/>
      <c r="B52" s="1" t="s">
        <v>14</v>
      </c>
      <c r="C52" s="2"/>
      <c r="D52" s="2"/>
      <c r="E52" s="2"/>
      <c r="F52" s="3"/>
      <c r="G52" s="1"/>
      <c r="H52" s="2"/>
      <c r="I52" s="2"/>
      <c r="J52" s="2"/>
      <c r="K52" s="1"/>
    </row>
    <row r="53" spans="1:11" ht="12.75" customHeight="1"/>
    <row r="54" spans="1:11" ht="12.75" customHeight="1"/>
    <row r="55" spans="1:11" ht="12.75" customHeight="1">
      <c r="I55" s="28"/>
      <c r="J55" s="28"/>
    </row>
    <row r="56" spans="1:11" ht="12.75" customHeight="1"/>
    <row r="57" spans="1:11" ht="12.75" customHeight="1"/>
  </sheetData>
  <mergeCells count="12">
    <mergeCell ref="B3:E3"/>
    <mergeCell ref="G3:J3"/>
    <mergeCell ref="B4:E4"/>
    <mergeCell ref="G4:J4"/>
    <mergeCell ref="B7:B8"/>
    <mergeCell ref="C7:C8"/>
    <mergeCell ref="D7:D8"/>
    <mergeCell ref="E7:E8"/>
    <mergeCell ref="G7:G8"/>
    <mergeCell ref="H7:H8"/>
    <mergeCell ref="I7:I8"/>
    <mergeCell ref="J7:J8"/>
  </mergeCells>
  <phoneticPr fontId="19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N33"/>
  <sheetViews>
    <sheetView showGridLines="0" zoomScaleNormal="100" workbookViewId="0">
      <pane xSplit="2" ySplit="8" topLeftCell="E9" activePane="bottomRight" state="frozen"/>
      <selection activeCell="E39" sqref="E39"/>
      <selection pane="topRight" activeCell="E39" sqref="E39"/>
      <selection pane="bottomLeft" activeCell="E39" sqref="E39"/>
      <selection pane="bottomRight" activeCell="I17" sqref="I17:I21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32" customWidth="1"/>
    <col min="7" max="7" width="16.6640625" style="4" bestFit="1" customWidth="1"/>
    <col min="8" max="8" width="28.33203125" style="1" customWidth="1"/>
    <col min="9" max="12" width="18.83203125" style="32" customWidth="1"/>
    <col min="13" max="14" width="3.6640625" style="4" customWidth="1"/>
    <col min="15" max="16384" width="26.1640625" style="1"/>
  </cols>
  <sheetData>
    <row r="1" spans="2:14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  <c r="M1" s="8"/>
      <c r="N1" s="8"/>
    </row>
    <row r="2" spans="2:14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  <c r="M2" s="8"/>
      <c r="N2" s="8"/>
    </row>
    <row r="3" spans="2:14" s="30" customFormat="1" ht="20.25">
      <c r="B3" s="134" t="s">
        <v>12</v>
      </c>
      <c r="C3" s="134"/>
      <c r="D3" s="134"/>
      <c r="E3" s="134"/>
      <c r="F3" s="134"/>
      <c r="G3" s="29"/>
      <c r="H3" s="134" t="s">
        <v>13</v>
      </c>
      <c r="I3" s="134"/>
      <c r="J3" s="134"/>
      <c r="K3" s="134"/>
      <c r="L3" s="134"/>
      <c r="M3" s="29"/>
      <c r="N3" s="29"/>
    </row>
    <row r="4" spans="2:14" s="9" customFormat="1" ht="20.25" customHeight="1">
      <c r="B4" s="31"/>
      <c r="C4" s="31"/>
      <c r="D4" s="31"/>
      <c r="E4" s="31"/>
      <c r="F4" s="31"/>
      <c r="G4" s="8"/>
      <c r="H4" s="31"/>
      <c r="I4" s="31"/>
      <c r="J4" s="31"/>
      <c r="K4" s="31"/>
      <c r="L4" s="31"/>
      <c r="M4" s="8"/>
      <c r="N4" s="8"/>
    </row>
    <row r="5" spans="2:14" ht="20.25" customHeight="1"/>
    <row r="6" spans="2:14" ht="20.25" customHeight="1">
      <c r="B6" s="5" t="s">
        <v>2</v>
      </c>
      <c r="F6" s="33" t="s">
        <v>3</v>
      </c>
      <c r="H6" s="5" t="s">
        <v>4</v>
      </c>
      <c r="L6" s="33" t="s">
        <v>3</v>
      </c>
    </row>
    <row r="7" spans="2:14" ht="20.25" customHeight="1">
      <c r="B7" s="140" t="s">
        <v>72</v>
      </c>
      <c r="C7" s="141" t="s">
        <v>82</v>
      </c>
      <c r="D7" s="142"/>
      <c r="E7" s="143" t="s">
        <v>83</v>
      </c>
      <c r="F7" s="144"/>
      <c r="H7" s="140" t="s">
        <v>73</v>
      </c>
      <c r="I7" s="141" t="s">
        <v>82</v>
      </c>
      <c r="J7" s="142"/>
      <c r="K7" s="143" t="s">
        <v>83</v>
      </c>
      <c r="L7" s="144"/>
    </row>
    <row r="8" spans="2:14" ht="20.25" customHeight="1">
      <c r="B8" s="140"/>
      <c r="C8" s="114" t="s">
        <v>78</v>
      </c>
      <c r="D8" s="114" t="s">
        <v>79</v>
      </c>
      <c r="E8" s="114" t="s">
        <v>78</v>
      </c>
      <c r="F8" s="114" t="s">
        <v>79</v>
      </c>
      <c r="H8" s="140"/>
      <c r="I8" s="114" t="s">
        <v>78</v>
      </c>
      <c r="J8" s="114" t="s">
        <v>79</v>
      </c>
      <c r="K8" s="114" t="s">
        <v>78</v>
      </c>
      <c r="L8" s="114" t="s">
        <v>79</v>
      </c>
    </row>
    <row r="9" spans="2:14" ht="20.25" customHeight="1">
      <c r="B9" s="92" t="s">
        <v>46</v>
      </c>
      <c r="C9" s="115">
        <v>6644908748</v>
      </c>
      <c r="D9" s="116">
        <v>20021260498</v>
      </c>
      <c r="E9" s="116">
        <v>5959508178.0400009</v>
      </c>
      <c r="F9" s="116">
        <v>18572381111</v>
      </c>
      <c r="H9" s="92" t="s">
        <v>62</v>
      </c>
      <c r="I9" s="34">
        <v>3394666929</v>
      </c>
      <c r="J9" s="34">
        <v>11782537972</v>
      </c>
      <c r="K9" s="34">
        <v>4592810094</v>
      </c>
      <c r="L9" s="34">
        <v>15568668550</v>
      </c>
    </row>
    <row r="10" spans="2:14" s="16" customFormat="1" ht="20.25" hidden="1" customHeight="1">
      <c r="B10" s="93" t="s">
        <v>47</v>
      </c>
      <c r="C10" s="117"/>
      <c r="D10" s="118"/>
      <c r="E10" s="118"/>
      <c r="F10" s="118"/>
      <c r="G10" s="36"/>
      <c r="H10" s="93" t="s">
        <v>63</v>
      </c>
      <c r="I10" s="35"/>
      <c r="J10" s="35"/>
      <c r="K10" s="35"/>
      <c r="L10" s="35"/>
      <c r="M10" s="37"/>
      <c r="N10" s="37"/>
    </row>
    <row r="11" spans="2:14" ht="20.25" hidden="1" customHeight="1">
      <c r="B11" s="94" t="s">
        <v>48</v>
      </c>
      <c r="C11" s="119"/>
      <c r="D11" s="98"/>
      <c r="E11" s="98"/>
      <c r="F11" s="98"/>
      <c r="G11" s="39"/>
      <c r="H11" s="94" t="s">
        <v>45</v>
      </c>
      <c r="I11" s="38"/>
      <c r="J11" s="38"/>
      <c r="K11" s="38"/>
      <c r="L11" s="38"/>
    </row>
    <row r="12" spans="2:14" ht="20.25" hidden="1" customHeight="1">
      <c r="B12" s="95" t="s">
        <v>49</v>
      </c>
      <c r="C12" s="120"/>
      <c r="D12" s="121"/>
      <c r="E12" s="121"/>
      <c r="F12" s="121"/>
      <c r="G12" s="39"/>
      <c r="H12" s="95" t="s">
        <v>64</v>
      </c>
      <c r="I12" s="40"/>
      <c r="J12" s="40"/>
      <c r="K12" s="40"/>
      <c r="L12" s="40"/>
    </row>
    <row r="13" spans="2:14" ht="20.25" customHeight="1">
      <c r="B13" s="96" t="s">
        <v>50</v>
      </c>
      <c r="C13" s="115">
        <v>1850947220</v>
      </c>
      <c r="D13" s="122">
        <v>5738138439</v>
      </c>
      <c r="E13" s="122">
        <v>1861888491</v>
      </c>
      <c r="F13" s="122">
        <v>5363109711</v>
      </c>
      <c r="H13" s="96" t="s">
        <v>65</v>
      </c>
      <c r="I13" s="41">
        <v>1850947220</v>
      </c>
      <c r="J13" s="41">
        <v>5738138439</v>
      </c>
      <c r="K13" s="41">
        <v>1861888491</v>
      </c>
      <c r="L13" s="41">
        <v>5363109711</v>
      </c>
    </row>
    <row r="14" spans="2:14" ht="20.25" customHeight="1">
      <c r="B14" s="96" t="s">
        <v>51</v>
      </c>
      <c r="C14" s="115">
        <v>4793961528</v>
      </c>
      <c r="D14" s="122">
        <v>14283122059</v>
      </c>
      <c r="E14" s="122">
        <v>4097619687.0400009</v>
      </c>
      <c r="F14" s="122">
        <v>13209271400</v>
      </c>
      <c r="H14" s="96" t="s">
        <v>66</v>
      </c>
      <c r="I14" s="41">
        <v>1543719709</v>
      </c>
      <c r="J14" s="41">
        <v>6044399533</v>
      </c>
      <c r="K14" s="41">
        <v>2730921603</v>
      </c>
      <c r="L14" s="41">
        <v>10205558839</v>
      </c>
    </row>
    <row r="15" spans="2:14" ht="20.25" customHeight="1">
      <c r="B15" s="93" t="s">
        <v>52</v>
      </c>
      <c r="C15" s="117">
        <v>5891958314</v>
      </c>
      <c r="D15" s="118">
        <v>15188795933</v>
      </c>
      <c r="E15" s="118">
        <f>+'[26]IS(연결)'!$T$14</f>
        <v>3829681464</v>
      </c>
      <c r="F15" s="118">
        <v>10479713101</v>
      </c>
      <c r="G15" s="39"/>
      <c r="H15" s="93" t="s">
        <v>67</v>
      </c>
      <c r="I15" s="35">
        <v>3343229673</v>
      </c>
      <c r="J15" s="35">
        <v>9657211467</v>
      </c>
      <c r="K15" s="35">
        <v>3352317903</v>
      </c>
      <c r="L15" s="35">
        <v>9631065666</v>
      </c>
    </row>
    <row r="16" spans="2:14" ht="20.25" customHeight="1">
      <c r="B16" s="96" t="s">
        <v>53</v>
      </c>
      <c r="C16" s="132">
        <f>+'[26]IS(연결)'!$AS$45</f>
        <v>-1097996786</v>
      </c>
      <c r="D16" s="131">
        <f>+'[26]IS(연결)'!$AC$45</f>
        <v>-905673874</v>
      </c>
      <c r="E16" s="122">
        <f>+'[26]IS(연결)'!$T$45</f>
        <v>267938223</v>
      </c>
      <c r="F16" s="122">
        <f>+'[26]IS(연결)'!$D$45</f>
        <v>3937902592</v>
      </c>
      <c r="H16" s="96" t="s">
        <v>68</v>
      </c>
      <c r="I16" s="41">
        <f>+'[26]IS(조이)'!$AS$45</f>
        <v>-1799509964</v>
      </c>
      <c r="J16" s="41">
        <f>+'[26]IS(조이)'!$AC$45</f>
        <v>-3612811934</v>
      </c>
      <c r="K16" s="41">
        <f>+'[26]IS(조이)'!$T$45</f>
        <v>-621396300</v>
      </c>
      <c r="L16" s="41">
        <f>+'[26]IS(조이)'!$D$45</f>
        <v>1167324590</v>
      </c>
    </row>
    <row r="17" spans="2:14" ht="20.25" customHeight="1">
      <c r="B17" s="94" t="s">
        <v>86</v>
      </c>
      <c r="C17" s="119">
        <v>15659851</v>
      </c>
      <c r="D17" s="98">
        <f>+'[26]IS(연결)'!$AC$46</f>
        <v>138899094</v>
      </c>
      <c r="E17" s="98">
        <f>+'[26]IS(연결)'!$T$46</f>
        <v>184788444</v>
      </c>
      <c r="F17" s="98">
        <v>280323424</v>
      </c>
      <c r="G17" s="39"/>
      <c r="H17" s="94" t="s">
        <v>86</v>
      </c>
      <c r="I17" s="38">
        <v>15560971</v>
      </c>
      <c r="J17" s="38">
        <v>135810987</v>
      </c>
      <c r="K17" s="38">
        <v>50665811</v>
      </c>
      <c r="L17" s="38">
        <v>146200663</v>
      </c>
    </row>
    <row r="18" spans="2:14" ht="20.25" customHeight="1">
      <c r="B18" s="94" t="s">
        <v>87</v>
      </c>
      <c r="C18" s="119">
        <f>+'[26]IS(연결)'!$AS$52</f>
        <v>123778441</v>
      </c>
      <c r="D18" s="98">
        <f>+'[26]IS(연결)'!$AC$52</f>
        <v>168538098</v>
      </c>
      <c r="E18" s="98">
        <v>84979142.211199999</v>
      </c>
      <c r="F18" s="98">
        <v>132439765</v>
      </c>
      <c r="G18" s="39"/>
      <c r="H18" s="94" t="s">
        <v>87</v>
      </c>
      <c r="I18" s="38">
        <f>+'[26]IS(조이)'!$AS$52</f>
        <v>459063876</v>
      </c>
      <c r="J18" s="38">
        <f>+'[26]IS(조이)'!$AC$52</f>
        <v>491211382</v>
      </c>
      <c r="K18" s="38">
        <v>175826405</v>
      </c>
      <c r="L18" s="38">
        <v>217413868</v>
      </c>
    </row>
    <row r="19" spans="2:14" s="16" customFormat="1" ht="20.25" customHeight="1">
      <c r="B19" s="94" t="s">
        <v>54</v>
      </c>
      <c r="C19" s="119">
        <v>580746726</v>
      </c>
      <c r="D19" s="123">
        <v>1923119676</v>
      </c>
      <c r="E19" s="123">
        <v>1481530938</v>
      </c>
      <c r="F19" s="123">
        <v>2538488966</v>
      </c>
      <c r="G19" s="36"/>
      <c r="H19" s="94" t="s">
        <v>54</v>
      </c>
      <c r="I19" s="97">
        <v>421579507</v>
      </c>
      <c r="J19" s="97">
        <v>1554230344</v>
      </c>
      <c r="K19" s="97">
        <v>1427399437</v>
      </c>
      <c r="L19" s="97">
        <v>2442969706</v>
      </c>
      <c r="M19" s="37"/>
      <c r="N19" s="37"/>
    </row>
    <row r="20" spans="2:14" ht="20.25" customHeight="1">
      <c r="B20" s="94" t="s">
        <v>55</v>
      </c>
      <c r="C20" s="119">
        <f>+'[27]성격IS(연결)'!$AW$62</f>
        <v>2412124245</v>
      </c>
      <c r="D20" s="123">
        <v>2536360503</v>
      </c>
      <c r="E20" s="126">
        <v>65857753</v>
      </c>
      <c r="F20" s="123">
        <v>178062208</v>
      </c>
      <c r="G20" s="39"/>
      <c r="H20" s="94" t="s">
        <v>55</v>
      </c>
      <c r="I20" s="97">
        <f>+'[27]IS(조이)'!$AV$65</f>
        <v>2407460428</v>
      </c>
      <c r="J20" s="97">
        <v>2522942247</v>
      </c>
      <c r="K20" s="97">
        <v>62241316</v>
      </c>
      <c r="L20" s="97">
        <v>174445771</v>
      </c>
    </row>
    <row r="21" spans="2:14" s="18" customFormat="1" ht="20.25" customHeight="1">
      <c r="B21" s="94" t="s">
        <v>56</v>
      </c>
      <c r="C21" s="125">
        <v>-46977074</v>
      </c>
      <c r="D21" s="126">
        <v>-215247195</v>
      </c>
      <c r="E21" s="126">
        <v>-26915844</v>
      </c>
      <c r="F21" s="126">
        <v>-26915844</v>
      </c>
      <c r="G21" s="42"/>
      <c r="H21" s="96" t="s">
        <v>69</v>
      </c>
      <c r="I21" s="41">
        <f>+I16+I17-I18+I19-I20</f>
        <v>-4228893790</v>
      </c>
      <c r="J21" s="41">
        <v>-4936924232</v>
      </c>
      <c r="K21" s="41">
        <f>+K16+K17-K18+K19-K20</f>
        <v>618601227</v>
      </c>
      <c r="L21" s="41">
        <v>2771803903</v>
      </c>
      <c r="M21" s="43"/>
      <c r="N21" s="43"/>
    </row>
    <row r="22" spans="2:14" ht="20.25" customHeight="1">
      <c r="B22" s="96" t="s">
        <v>57</v>
      </c>
      <c r="C22" s="124">
        <f>+C16+C17-C18+C19-C20+C21</f>
        <v>-3084469969</v>
      </c>
      <c r="D22" s="41">
        <v>-1763800900</v>
      </c>
      <c r="E22" s="41">
        <f>E16+E17-E18+E19-E20+E21</f>
        <v>1756504865.7888</v>
      </c>
      <c r="F22" s="41">
        <v>5210952872</v>
      </c>
      <c r="H22" s="96" t="s">
        <v>70</v>
      </c>
      <c r="I22" s="41">
        <v>415502855</v>
      </c>
      <c r="J22" s="41">
        <v>-460760277</v>
      </c>
      <c r="K22" s="41">
        <v>-171260025</v>
      </c>
      <c r="L22" s="41">
        <v>-127098756</v>
      </c>
    </row>
    <row r="23" spans="2:14" ht="20.25" customHeight="1">
      <c r="B23" s="96" t="s">
        <v>58</v>
      </c>
      <c r="C23" s="41">
        <v>714071083</v>
      </c>
      <c r="D23" s="41">
        <v>172513899</v>
      </c>
      <c r="E23" s="41">
        <v>9445867</v>
      </c>
      <c r="F23" s="41">
        <v>348535533</v>
      </c>
      <c r="H23" s="127" t="s">
        <v>71</v>
      </c>
      <c r="I23" s="128">
        <v>-4644396645</v>
      </c>
      <c r="J23" s="128">
        <v>-4476163955</v>
      </c>
      <c r="K23" s="128">
        <v>789861252</v>
      </c>
      <c r="L23" s="128">
        <v>2898902659</v>
      </c>
    </row>
    <row r="24" spans="2:14" ht="20.25" customHeight="1">
      <c r="B24" s="96" t="s">
        <v>59</v>
      </c>
      <c r="C24" s="41">
        <v>-3798541052</v>
      </c>
      <c r="D24" s="41">
        <v>-1936314799</v>
      </c>
      <c r="E24" s="41">
        <v>1747058999.3896008</v>
      </c>
      <c r="F24" s="41">
        <v>4862417339</v>
      </c>
      <c r="G24" s="39"/>
      <c r="H24" s="1" t="s">
        <v>14</v>
      </c>
    </row>
    <row r="25" spans="2:14" ht="20.25" customHeight="1">
      <c r="B25" s="93" t="s">
        <v>60</v>
      </c>
      <c r="C25" s="44">
        <v>-3419761073</v>
      </c>
      <c r="D25" s="44">
        <v>-1351991022</v>
      </c>
      <c r="E25" s="44">
        <v>1747058999.3896008</v>
      </c>
      <c r="F25" s="44">
        <v>4862417339</v>
      </c>
      <c r="G25" s="39"/>
    </row>
    <row r="26" spans="2:14" ht="20.25" customHeight="1">
      <c r="B26" s="110" t="s">
        <v>61</v>
      </c>
      <c r="C26" s="112">
        <v>-378779979</v>
      </c>
      <c r="D26" s="113">
        <v>-584323777</v>
      </c>
      <c r="E26" s="111">
        <v>0</v>
      </c>
      <c r="F26" s="99">
        <v>0</v>
      </c>
    </row>
    <row r="27" spans="2:14" ht="15" customHeight="1">
      <c r="B27" s="1" t="s">
        <v>14</v>
      </c>
    </row>
    <row r="28" spans="2:14">
      <c r="H28" s="129"/>
    </row>
    <row r="31" spans="2:14">
      <c r="G31" s="32"/>
    </row>
    <row r="32" spans="2:14">
      <c r="H32" s="129"/>
    </row>
    <row r="33" spans="8:8">
      <c r="H33" s="130"/>
    </row>
  </sheetData>
  <mergeCells count="8">
    <mergeCell ref="B3:F3"/>
    <mergeCell ref="H3:L3"/>
    <mergeCell ref="B7:B8"/>
    <mergeCell ref="H7:H8"/>
    <mergeCell ref="C7:D7"/>
    <mergeCell ref="E7:F7"/>
    <mergeCell ref="I7:J7"/>
    <mergeCell ref="K7:L7"/>
  </mergeCells>
  <phoneticPr fontId="21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FS_3Q</vt:lpstr>
      <vt:lpstr>IS_3Q</vt:lpstr>
      <vt:lpstr>FS_3Q!Print_Area</vt:lpstr>
      <vt:lpstr>IS_3Q!Print_Area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2012-11-06T02:06:16Z</cp:lastPrinted>
  <dcterms:created xsi:type="dcterms:W3CDTF">2011-08-31T07:22:38Z</dcterms:created>
  <dcterms:modified xsi:type="dcterms:W3CDTF">2016-07-22T01:51:20Z</dcterms:modified>
</cp:coreProperties>
</file>